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Видеоконкурс" sheetId="1" r:id="rId1"/>
    <sheet name="Таблица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24" i="1" l="1"/>
  <c r="Z24" i="1"/>
  <c r="U24" i="1"/>
  <c r="P24" i="1"/>
  <c r="K24" i="1"/>
  <c r="AE23" i="1"/>
  <c r="Z23" i="1"/>
  <c r="U23" i="1"/>
  <c r="P23" i="1"/>
  <c r="K23" i="1"/>
  <c r="AE22" i="1"/>
  <c r="Z22" i="1"/>
  <c r="U22" i="1"/>
  <c r="P22" i="1"/>
  <c r="K22" i="1"/>
  <c r="AE21" i="1"/>
  <c r="Z21" i="1"/>
  <c r="U21" i="1"/>
  <c r="P21" i="1"/>
  <c r="K21" i="1"/>
  <c r="AE20" i="1"/>
  <c r="Z20" i="1"/>
  <c r="U20" i="1"/>
  <c r="P20" i="1"/>
  <c r="K20" i="1"/>
  <c r="AE19" i="1"/>
  <c r="Z19" i="1"/>
  <c r="U19" i="1"/>
  <c r="P19" i="1"/>
  <c r="K19" i="1"/>
  <c r="AE18" i="1"/>
  <c r="Z18" i="1"/>
  <c r="U18" i="1"/>
  <c r="P18" i="1"/>
  <c r="K18" i="1"/>
  <c r="AE17" i="1"/>
  <c r="Z17" i="1"/>
  <c r="U17" i="1"/>
  <c r="P17" i="1"/>
  <c r="K17" i="1"/>
  <c r="AE16" i="1"/>
  <c r="Z16" i="1"/>
  <c r="U16" i="1"/>
  <c r="P16" i="1"/>
  <c r="K16" i="1"/>
  <c r="AE15" i="1"/>
  <c r="Z15" i="1"/>
  <c r="U15" i="1"/>
  <c r="P15" i="1"/>
  <c r="K15" i="1"/>
  <c r="AE14" i="1"/>
  <c r="Z14" i="1"/>
  <c r="U14" i="1"/>
  <c r="P14" i="1"/>
  <c r="K14" i="1"/>
  <c r="AE13" i="1"/>
  <c r="Z13" i="1"/>
  <c r="U13" i="1"/>
  <c r="P13" i="1"/>
  <c r="K13" i="1"/>
  <c r="AE12" i="1"/>
  <c r="Z12" i="1"/>
  <c r="U12" i="1"/>
  <c r="P12" i="1"/>
  <c r="K12" i="1"/>
  <c r="AE11" i="1"/>
  <c r="Z11" i="1"/>
  <c r="U11" i="1"/>
  <c r="P11" i="1"/>
  <c r="K11" i="1"/>
  <c r="AE10" i="1"/>
  <c r="Z10" i="1"/>
  <c r="U10" i="1"/>
  <c r="P10" i="1"/>
  <c r="K10" i="1"/>
  <c r="AE9" i="1"/>
  <c r="Z9" i="1"/>
  <c r="U9" i="1"/>
  <c r="P9" i="1"/>
  <c r="K9" i="1"/>
  <c r="AE8" i="1"/>
  <c r="Z8" i="1"/>
  <c r="U8" i="1"/>
  <c r="P8" i="1"/>
  <c r="K8" i="1"/>
  <c r="AE7" i="1"/>
  <c r="Z7" i="1"/>
  <c r="U7" i="1"/>
  <c r="P7" i="1"/>
  <c r="K7" i="1"/>
  <c r="AE6" i="1"/>
  <c r="Z6" i="1"/>
  <c r="U6" i="1"/>
  <c r="P6" i="1"/>
  <c r="K6" i="1"/>
  <c r="C19" i="1" l="1"/>
  <c r="C10" i="1"/>
  <c r="C24" i="1"/>
  <c r="C23" i="1"/>
  <c r="C21" i="1"/>
  <c r="C20" i="1"/>
  <c r="C17" i="1"/>
  <c r="C16" i="1"/>
  <c r="C15" i="1"/>
  <c r="C13" i="1"/>
  <c r="C12" i="1"/>
  <c r="C11" i="1"/>
  <c r="C9" i="1"/>
  <c r="C8" i="1"/>
  <c r="C7" i="1"/>
  <c r="C22" i="1"/>
  <c r="C18" i="1"/>
  <c r="C14" i="1"/>
  <c r="C6" i="1"/>
  <c r="D17" i="1" l="1"/>
  <c r="F17" i="1" s="1"/>
  <c r="D23" i="1"/>
  <c r="F23" i="1" s="1"/>
  <c r="D12" i="1"/>
  <c r="F12" i="1" s="1"/>
  <c r="D8" i="1"/>
  <c r="F8" i="1" s="1"/>
  <c r="D20" i="1"/>
  <c r="F20" i="1" s="1"/>
  <c r="D7" i="1"/>
  <c r="F7" i="1" s="1"/>
  <c r="D9" i="1"/>
  <c r="F9" i="1" s="1"/>
  <c r="D24" i="1"/>
  <c r="F24" i="1" s="1"/>
  <c r="D15" i="1"/>
  <c r="F15" i="1" s="1"/>
  <c r="D21" i="1"/>
  <c r="F21" i="1" s="1"/>
  <c r="D16" i="1"/>
  <c r="F16" i="1" s="1"/>
  <c r="D18" i="1"/>
  <c r="F18" i="1" s="1"/>
  <c r="D14" i="1"/>
  <c r="F14" i="1" s="1"/>
  <c r="D13" i="1"/>
  <c r="F13" i="1" s="1"/>
  <c r="D22" i="1"/>
  <c r="F22" i="1" s="1"/>
  <c r="D11" i="1"/>
  <c r="F11" i="1" s="1"/>
  <c r="D6" i="1"/>
  <c r="F6" i="1" s="1"/>
</calcChain>
</file>

<file path=xl/sharedStrings.xml><?xml version="1.0" encoding="utf-8"?>
<sst xmlns="http://schemas.openxmlformats.org/spreadsheetml/2006/main" count="81" uniqueCount="59">
  <si>
    <t>Список команд-участниц слета</t>
  </si>
  <si>
    <t>группа</t>
  </si>
  <si>
    <t>Набранно баллов</t>
  </si>
  <si>
    <t>Рейтинг</t>
  </si>
  <si>
    <t>Баллы в зачет</t>
  </si>
  <si>
    <t>о11</t>
  </si>
  <si>
    <t>о12</t>
  </si>
  <si>
    <t>о13</t>
  </si>
  <si>
    <t>о14</t>
  </si>
  <si>
    <t>итог</t>
  </si>
  <si>
    <t>о21</t>
  </si>
  <si>
    <t>о22</t>
  </si>
  <si>
    <t>о23</t>
  </si>
  <si>
    <t>о24</t>
  </si>
  <si>
    <t>о31</t>
  </si>
  <si>
    <t>о32</t>
  </si>
  <si>
    <t>о33</t>
  </si>
  <si>
    <t>о34</t>
  </si>
  <si>
    <t>о41</t>
  </si>
  <si>
    <t>о42</t>
  </si>
  <si>
    <t>о43</t>
  </si>
  <si>
    <t>о44</t>
  </si>
  <si>
    <t>о51</t>
  </si>
  <si>
    <t>о52</t>
  </si>
  <si>
    <t>о53</t>
  </si>
  <si>
    <t>о54</t>
  </si>
  <si>
    <t>режиссура (идея, оригинальность, содержание – от 0 до 10 баллов)</t>
  </si>
  <si>
    <t>операторское искусство (качество, оригинальность, мастерство – от 0 до 10 баллов)</t>
  </si>
  <si>
    <t>монтаж (качество, оригинальность – от 0 до 5 баллов)</t>
  </si>
  <si>
    <t>воздействие на аудиторию (захватывающий сюжет, юмор, лаконичность - от 0 до 3 баллов)</t>
  </si>
  <si>
    <t>за несоответствие ролика туристской тематике штраф минус 5 баллов и др</t>
  </si>
  <si>
    <t>место</t>
  </si>
  <si>
    <t>баллы</t>
  </si>
  <si>
    <t>Очки</t>
  </si>
  <si>
    <t>Конкурс видеофильмов</t>
  </si>
  <si>
    <t>Главный судья</t>
  </si>
  <si>
    <t>Межмуниципальный  молодежный туристский слет «Дорогами истории» (17-19 июня 2016 г)</t>
  </si>
  <si>
    <t>Лукоморье</t>
  </si>
  <si>
    <t>А</t>
  </si>
  <si>
    <t>Камелот</t>
  </si>
  <si>
    <t>Дезкие</t>
  </si>
  <si>
    <t>Молочный рай</t>
  </si>
  <si>
    <t>Кедр</t>
  </si>
  <si>
    <t>Азимут</t>
  </si>
  <si>
    <t>Двуречье</t>
  </si>
  <si>
    <t>Свои люди</t>
  </si>
  <si>
    <t>Храбрые слоники</t>
  </si>
  <si>
    <t>Филейка</t>
  </si>
  <si>
    <t>Б</t>
  </si>
  <si>
    <t>Альтаир</t>
  </si>
  <si>
    <t>Батько</t>
  </si>
  <si>
    <t>Маяк</t>
  </si>
  <si>
    <t>Молния</t>
  </si>
  <si>
    <t>Хобботы</t>
  </si>
  <si>
    <t>Лепсе</t>
  </si>
  <si>
    <t>Мегаватт</t>
  </si>
  <si>
    <t>КМП</t>
  </si>
  <si>
    <t>Котелок</t>
  </si>
  <si>
    <t>Н/У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</si>
</sst>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 Light"/>
      <family val="2"/>
      <charset val="204"/>
      <scheme val="major"/>
    </font>
    <font>
      <b/>
      <sz val="10"/>
      <color theme="1"/>
      <name val="Calibri Light"/>
      <family val="2"/>
      <charset val="204"/>
      <scheme val="major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7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6"/>
  <sheetViews>
    <sheetView tabSelected="1" workbookViewId="0">
      <selection activeCell="AE14" sqref="AE14"/>
    </sheetView>
  </sheetViews>
  <sheetFormatPr defaultRowHeight="15" x14ac:dyDescent="0.25"/>
  <cols>
    <col min="1" max="1" width="19.85546875" customWidth="1"/>
    <col min="6" max="10" width="9.140625" customWidth="1"/>
    <col min="11" max="11" width="20.7109375" customWidth="1"/>
    <col min="12" max="15" width="9.140625" customWidth="1"/>
    <col min="16" max="16" width="20.7109375" customWidth="1"/>
    <col min="17" max="20" width="9.140625" customWidth="1"/>
    <col min="21" max="21" width="20.7109375" customWidth="1"/>
    <col min="22" max="25" width="9.140625" customWidth="1"/>
    <col min="26" max="26" width="20.7109375" customWidth="1"/>
    <col min="27" max="30" width="9.140625" customWidth="1"/>
    <col min="31" max="31" width="20.7109375" customWidth="1"/>
  </cols>
  <sheetData>
    <row r="1" spans="1:31" x14ac:dyDescent="0.25">
      <c r="A1" s="14" t="s">
        <v>36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</row>
    <row r="2" spans="1:31" ht="18.75" x14ac:dyDescent="0.3">
      <c r="A2" s="12" t="s">
        <v>34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4" spans="1:31" ht="56.25" customHeight="1" x14ac:dyDescent="0.25">
      <c r="A4" s="18" t="s">
        <v>0</v>
      </c>
      <c r="B4" s="18" t="s">
        <v>1</v>
      </c>
      <c r="C4" s="19" t="s">
        <v>2</v>
      </c>
      <c r="D4" s="19" t="s">
        <v>3</v>
      </c>
      <c r="E4" s="19" t="s">
        <v>4</v>
      </c>
      <c r="F4" s="20" t="s">
        <v>33</v>
      </c>
      <c r="G4" s="13" t="s">
        <v>26</v>
      </c>
      <c r="H4" s="13"/>
      <c r="I4" s="13"/>
      <c r="J4" s="13"/>
      <c r="K4" s="13"/>
      <c r="L4" s="13" t="s">
        <v>27</v>
      </c>
      <c r="M4" s="13"/>
      <c r="N4" s="13"/>
      <c r="O4" s="13"/>
      <c r="P4" s="13"/>
      <c r="Q4" s="13" t="s">
        <v>28</v>
      </c>
      <c r="R4" s="13"/>
      <c r="S4" s="13"/>
      <c r="T4" s="13"/>
      <c r="U4" s="13"/>
      <c r="V4" s="13" t="s">
        <v>29</v>
      </c>
      <c r="W4" s="13"/>
      <c r="X4" s="13"/>
      <c r="Y4" s="13"/>
      <c r="Z4" s="13"/>
      <c r="AA4" s="15" t="s">
        <v>30</v>
      </c>
      <c r="AB4" s="16"/>
      <c r="AC4" s="16"/>
      <c r="AD4" s="16"/>
      <c r="AE4" s="17"/>
    </row>
    <row r="5" spans="1:31" ht="13.5" customHeight="1" x14ac:dyDescent="0.25">
      <c r="A5" s="18"/>
      <c r="B5" s="18"/>
      <c r="C5" s="19"/>
      <c r="D5" s="19"/>
      <c r="E5" s="19"/>
      <c r="F5" s="21"/>
      <c r="G5" s="5" t="s">
        <v>5</v>
      </c>
      <c r="H5" s="5" t="s">
        <v>6</v>
      </c>
      <c r="I5" s="5" t="s">
        <v>7</v>
      </c>
      <c r="J5" s="5" t="s">
        <v>8</v>
      </c>
      <c r="K5" s="6" t="s">
        <v>9</v>
      </c>
      <c r="L5" s="5" t="s">
        <v>10</v>
      </c>
      <c r="M5" s="5" t="s">
        <v>11</v>
      </c>
      <c r="N5" s="5" t="s">
        <v>12</v>
      </c>
      <c r="O5" s="5" t="s">
        <v>13</v>
      </c>
      <c r="P5" s="6" t="s">
        <v>9</v>
      </c>
      <c r="Q5" s="5" t="s">
        <v>14</v>
      </c>
      <c r="R5" s="5" t="s">
        <v>15</v>
      </c>
      <c r="S5" s="5" t="s">
        <v>16</v>
      </c>
      <c r="T5" s="5" t="s">
        <v>17</v>
      </c>
      <c r="U5" s="6" t="s">
        <v>9</v>
      </c>
      <c r="V5" s="5" t="s">
        <v>18</v>
      </c>
      <c r="W5" s="5" t="s">
        <v>19</v>
      </c>
      <c r="X5" s="5" t="s">
        <v>20</v>
      </c>
      <c r="Y5" s="5" t="s">
        <v>21</v>
      </c>
      <c r="Z5" s="6" t="s">
        <v>9</v>
      </c>
      <c r="AA5" s="5" t="s">
        <v>22</v>
      </c>
      <c r="AB5" s="5" t="s">
        <v>23</v>
      </c>
      <c r="AC5" s="5" t="s">
        <v>24</v>
      </c>
      <c r="AD5" s="5" t="s">
        <v>25</v>
      </c>
      <c r="AE5" s="6" t="s">
        <v>9</v>
      </c>
    </row>
    <row r="6" spans="1:31" x14ac:dyDescent="0.25">
      <c r="A6" s="3" t="s">
        <v>37</v>
      </c>
      <c r="B6" s="4" t="s">
        <v>38</v>
      </c>
      <c r="C6" s="7">
        <f t="shared" ref="C6:C24" si="0">K6+P6+U6+Z6-AE6</f>
        <v>77</v>
      </c>
      <c r="D6" s="7">
        <f t="shared" ref="D6:D24" si="1">RANK(C6,C$5:C$24,0)</f>
        <v>11</v>
      </c>
      <c r="E6" s="7">
        <v>1</v>
      </c>
      <c r="F6" s="7">
        <f>LOOKUP(D6,Таблица!A$2:A$31,Таблица!B$2:B$31)</f>
        <v>14</v>
      </c>
      <c r="G6" s="7">
        <v>8</v>
      </c>
      <c r="H6" s="7">
        <v>6</v>
      </c>
      <c r="I6" s="7">
        <v>9</v>
      </c>
      <c r="J6" s="7">
        <v>6</v>
      </c>
      <c r="K6" s="9">
        <f t="shared" ref="K6:K24" si="2">SUM(G6:J6)</f>
        <v>29</v>
      </c>
      <c r="L6" s="8">
        <v>8</v>
      </c>
      <c r="M6" s="8">
        <v>7</v>
      </c>
      <c r="N6" s="8">
        <v>9</v>
      </c>
      <c r="O6" s="8">
        <v>5</v>
      </c>
      <c r="P6" s="9">
        <f t="shared" ref="P6:P24" si="3">SUM(L6:O6)</f>
        <v>29</v>
      </c>
      <c r="Q6" s="8">
        <v>3</v>
      </c>
      <c r="R6" s="8">
        <v>3</v>
      </c>
      <c r="S6" s="8">
        <v>3</v>
      </c>
      <c r="T6" s="8">
        <v>3</v>
      </c>
      <c r="U6" s="9">
        <f t="shared" ref="U6:U24" si="4">SUM(Q6:T6)</f>
        <v>12</v>
      </c>
      <c r="V6" s="8">
        <v>2</v>
      </c>
      <c r="W6" s="8">
        <v>2</v>
      </c>
      <c r="X6" s="8">
        <v>2</v>
      </c>
      <c r="Y6" s="8">
        <v>1</v>
      </c>
      <c r="Z6" s="9">
        <f t="shared" ref="Z6:Z24" si="5">SUM(V6:Y6)</f>
        <v>7</v>
      </c>
      <c r="AA6" s="10"/>
      <c r="AB6" s="10"/>
      <c r="AC6" s="10"/>
      <c r="AD6" s="10"/>
      <c r="AE6" s="9">
        <f t="shared" ref="AE6:AE24" si="6">SUM(AA6:AD6)</f>
        <v>0</v>
      </c>
    </row>
    <row r="7" spans="1:31" x14ac:dyDescent="0.25">
      <c r="A7" s="3" t="s">
        <v>39</v>
      </c>
      <c r="B7" s="4" t="s">
        <v>38</v>
      </c>
      <c r="C7" s="7">
        <f t="shared" si="0"/>
        <v>81</v>
      </c>
      <c r="D7" s="7">
        <f t="shared" si="1"/>
        <v>6</v>
      </c>
      <c r="E7" s="7">
        <v>1</v>
      </c>
      <c r="F7" s="7">
        <f>LOOKUP(D7,Таблица!A$2:A$31,Таблица!B$2:B$31)</f>
        <v>19</v>
      </c>
      <c r="G7" s="8">
        <v>8</v>
      </c>
      <c r="H7" s="8">
        <v>8</v>
      </c>
      <c r="I7" s="8">
        <v>8</v>
      </c>
      <c r="J7" s="8">
        <v>5</v>
      </c>
      <c r="K7" s="9">
        <f t="shared" si="2"/>
        <v>29</v>
      </c>
      <c r="L7" s="8">
        <v>8</v>
      </c>
      <c r="M7" s="8">
        <v>7</v>
      </c>
      <c r="N7" s="8">
        <v>8</v>
      </c>
      <c r="O7" s="8">
        <v>5</v>
      </c>
      <c r="P7" s="9">
        <f t="shared" si="3"/>
        <v>28</v>
      </c>
      <c r="Q7" s="8">
        <v>4</v>
      </c>
      <c r="R7" s="8">
        <v>4</v>
      </c>
      <c r="S7" s="8">
        <v>4</v>
      </c>
      <c r="T7" s="8">
        <v>3</v>
      </c>
      <c r="U7" s="9">
        <f t="shared" si="4"/>
        <v>15</v>
      </c>
      <c r="V7" s="8">
        <v>3</v>
      </c>
      <c r="W7" s="8">
        <v>2</v>
      </c>
      <c r="X7" s="8">
        <v>2</v>
      </c>
      <c r="Y7" s="8">
        <v>2</v>
      </c>
      <c r="Z7" s="9">
        <f t="shared" si="5"/>
        <v>9</v>
      </c>
      <c r="AA7" s="10"/>
      <c r="AB7" s="10"/>
      <c r="AC7" s="10"/>
      <c r="AD7" s="10"/>
      <c r="AE7" s="9">
        <f t="shared" si="6"/>
        <v>0</v>
      </c>
    </row>
    <row r="8" spans="1:31" x14ac:dyDescent="0.25">
      <c r="A8" s="3" t="s">
        <v>40</v>
      </c>
      <c r="B8" s="4" t="s">
        <v>38</v>
      </c>
      <c r="C8" s="7">
        <f t="shared" si="0"/>
        <v>78</v>
      </c>
      <c r="D8" s="7">
        <f t="shared" si="1"/>
        <v>8</v>
      </c>
      <c r="E8" s="7">
        <v>1</v>
      </c>
      <c r="F8" s="7">
        <f>LOOKUP(D8,Таблица!A$2:A$31,Таблица!B$2:B$31)</f>
        <v>17</v>
      </c>
      <c r="G8" s="8">
        <v>7</v>
      </c>
      <c r="H8" s="8">
        <v>6</v>
      </c>
      <c r="I8" s="8">
        <v>8</v>
      </c>
      <c r="J8" s="8">
        <v>5</v>
      </c>
      <c r="K8" s="9">
        <f t="shared" si="2"/>
        <v>26</v>
      </c>
      <c r="L8" s="8">
        <v>10</v>
      </c>
      <c r="M8" s="8">
        <v>5</v>
      </c>
      <c r="N8" s="8">
        <v>7</v>
      </c>
      <c r="O8" s="8">
        <v>6</v>
      </c>
      <c r="P8" s="9">
        <f t="shared" si="3"/>
        <v>28</v>
      </c>
      <c r="Q8" s="8">
        <v>5</v>
      </c>
      <c r="R8" s="8">
        <v>2</v>
      </c>
      <c r="S8" s="8">
        <v>4</v>
      </c>
      <c r="T8" s="8">
        <v>5</v>
      </c>
      <c r="U8" s="9">
        <f t="shared" si="4"/>
        <v>16</v>
      </c>
      <c r="V8" s="8">
        <v>2</v>
      </c>
      <c r="W8" s="8">
        <v>3</v>
      </c>
      <c r="X8" s="8">
        <v>1</v>
      </c>
      <c r="Y8" s="8">
        <v>2</v>
      </c>
      <c r="Z8" s="9">
        <f t="shared" si="5"/>
        <v>8</v>
      </c>
      <c r="AA8" s="10"/>
      <c r="AB8" s="10"/>
      <c r="AC8" s="10"/>
      <c r="AD8" s="10"/>
      <c r="AE8" s="9">
        <f t="shared" si="6"/>
        <v>0</v>
      </c>
    </row>
    <row r="9" spans="1:31" x14ac:dyDescent="0.25">
      <c r="A9" s="3" t="s">
        <v>41</v>
      </c>
      <c r="B9" s="4" t="s">
        <v>38</v>
      </c>
      <c r="C9" s="7">
        <f t="shared" si="0"/>
        <v>78</v>
      </c>
      <c r="D9" s="7">
        <f t="shared" si="1"/>
        <v>8</v>
      </c>
      <c r="E9" s="7">
        <v>1</v>
      </c>
      <c r="F9" s="7">
        <f>LOOKUP(D9,Таблица!A$2:A$31,Таблица!B$2:B$31)</f>
        <v>17</v>
      </c>
      <c r="G9" s="8">
        <v>8</v>
      </c>
      <c r="H9" s="8">
        <v>7</v>
      </c>
      <c r="I9" s="8">
        <v>8</v>
      </c>
      <c r="J9" s="8">
        <v>4</v>
      </c>
      <c r="K9" s="9">
        <f t="shared" si="2"/>
        <v>27</v>
      </c>
      <c r="L9" s="8">
        <v>8</v>
      </c>
      <c r="M9" s="8">
        <v>7</v>
      </c>
      <c r="N9" s="8">
        <v>8</v>
      </c>
      <c r="O9" s="8">
        <v>5</v>
      </c>
      <c r="P9" s="9">
        <f t="shared" si="3"/>
        <v>28</v>
      </c>
      <c r="Q9" s="8">
        <v>5</v>
      </c>
      <c r="R9" s="8">
        <v>3</v>
      </c>
      <c r="S9" s="8">
        <v>4</v>
      </c>
      <c r="T9" s="8">
        <v>3</v>
      </c>
      <c r="U9" s="9">
        <f t="shared" si="4"/>
        <v>15</v>
      </c>
      <c r="V9" s="8">
        <v>3</v>
      </c>
      <c r="W9" s="8">
        <v>2</v>
      </c>
      <c r="X9" s="8">
        <v>2</v>
      </c>
      <c r="Y9" s="8">
        <v>1</v>
      </c>
      <c r="Z9" s="9">
        <f t="shared" si="5"/>
        <v>8</v>
      </c>
      <c r="AA9" s="10"/>
      <c r="AB9" s="10"/>
      <c r="AC9" s="10"/>
      <c r="AD9" s="10"/>
      <c r="AE9" s="9">
        <f t="shared" si="6"/>
        <v>0</v>
      </c>
    </row>
    <row r="10" spans="1:31" x14ac:dyDescent="0.25">
      <c r="A10" s="3" t="s">
        <v>42</v>
      </c>
      <c r="B10" s="4" t="s">
        <v>38</v>
      </c>
      <c r="C10" s="7">
        <f t="shared" si="0"/>
        <v>0</v>
      </c>
      <c r="D10" s="7" t="s">
        <v>58</v>
      </c>
      <c r="E10" s="7"/>
      <c r="F10" s="7">
        <v>0</v>
      </c>
      <c r="G10" s="8"/>
      <c r="H10" s="8"/>
      <c r="I10" s="8"/>
      <c r="J10" s="8"/>
      <c r="K10" s="9">
        <f t="shared" si="2"/>
        <v>0</v>
      </c>
      <c r="L10" s="8"/>
      <c r="M10" s="8"/>
      <c r="N10" s="8"/>
      <c r="O10" s="8"/>
      <c r="P10" s="9">
        <f t="shared" si="3"/>
        <v>0</v>
      </c>
      <c r="Q10" s="8"/>
      <c r="R10" s="8"/>
      <c r="S10" s="8"/>
      <c r="T10" s="8"/>
      <c r="U10" s="9">
        <f t="shared" si="4"/>
        <v>0</v>
      </c>
      <c r="V10" s="8"/>
      <c r="W10" s="8"/>
      <c r="X10" s="8"/>
      <c r="Y10" s="8"/>
      <c r="Z10" s="9">
        <f t="shared" si="5"/>
        <v>0</v>
      </c>
      <c r="AA10" s="10"/>
      <c r="AB10" s="10"/>
      <c r="AC10" s="10"/>
      <c r="AD10" s="10"/>
      <c r="AE10" s="9">
        <f t="shared" si="6"/>
        <v>0</v>
      </c>
    </row>
    <row r="11" spans="1:31" x14ac:dyDescent="0.25">
      <c r="A11" s="3" t="s">
        <v>43</v>
      </c>
      <c r="B11" s="4" t="s">
        <v>38</v>
      </c>
      <c r="C11" s="7">
        <f t="shared" si="0"/>
        <v>88</v>
      </c>
      <c r="D11" s="7">
        <f t="shared" si="1"/>
        <v>3</v>
      </c>
      <c r="E11" s="7">
        <v>3</v>
      </c>
      <c r="F11" s="7">
        <f>LOOKUP(D11,Таблица!A$2:A$31,Таблица!B$2:B$31)</f>
        <v>24</v>
      </c>
      <c r="G11" s="8">
        <v>9</v>
      </c>
      <c r="H11" s="8">
        <v>9</v>
      </c>
      <c r="I11" s="8">
        <v>9</v>
      </c>
      <c r="J11" s="8">
        <v>4</v>
      </c>
      <c r="K11" s="9">
        <f t="shared" si="2"/>
        <v>31</v>
      </c>
      <c r="L11" s="8">
        <v>10</v>
      </c>
      <c r="M11" s="8">
        <v>8</v>
      </c>
      <c r="N11" s="8">
        <v>7</v>
      </c>
      <c r="O11" s="8">
        <v>4</v>
      </c>
      <c r="P11" s="9">
        <f t="shared" si="3"/>
        <v>29</v>
      </c>
      <c r="Q11" s="8">
        <v>5</v>
      </c>
      <c r="R11" s="8">
        <v>4</v>
      </c>
      <c r="S11" s="8">
        <v>4</v>
      </c>
      <c r="T11" s="8">
        <v>3</v>
      </c>
      <c r="U11" s="9">
        <f t="shared" si="4"/>
        <v>16</v>
      </c>
      <c r="V11" s="8">
        <v>3</v>
      </c>
      <c r="W11" s="8">
        <v>3</v>
      </c>
      <c r="X11" s="8">
        <v>3</v>
      </c>
      <c r="Y11" s="8">
        <v>3</v>
      </c>
      <c r="Z11" s="9">
        <f t="shared" si="5"/>
        <v>12</v>
      </c>
      <c r="AA11" s="10"/>
      <c r="AB11" s="10"/>
      <c r="AC11" s="10"/>
      <c r="AD11" s="10"/>
      <c r="AE11" s="9">
        <f t="shared" si="6"/>
        <v>0</v>
      </c>
    </row>
    <row r="12" spans="1:31" x14ac:dyDescent="0.25">
      <c r="A12" s="3" t="s">
        <v>44</v>
      </c>
      <c r="B12" s="4" t="s">
        <v>38</v>
      </c>
      <c r="C12" s="7">
        <f t="shared" si="0"/>
        <v>95</v>
      </c>
      <c r="D12" s="7">
        <f t="shared" si="1"/>
        <v>2</v>
      </c>
      <c r="E12" s="7">
        <v>4</v>
      </c>
      <c r="F12" s="7">
        <f>LOOKUP(D12,Таблица!A$2:A$31,Таблица!B$2:B$31)</f>
        <v>27</v>
      </c>
      <c r="G12" s="8">
        <v>10</v>
      </c>
      <c r="H12" s="8">
        <v>7</v>
      </c>
      <c r="I12" s="8">
        <v>10</v>
      </c>
      <c r="J12" s="8">
        <v>8</v>
      </c>
      <c r="K12" s="9">
        <f t="shared" si="2"/>
        <v>35</v>
      </c>
      <c r="L12" s="8">
        <v>10</v>
      </c>
      <c r="M12" s="8">
        <v>7</v>
      </c>
      <c r="N12" s="8">
        <v>9</v>
      </c>
      <c r="O12" s="8">
        <v>6</v>
      </c>
      <c r="P12" s="9">
        <f t="shared" si="3"/>
        <v>32</v>
      </c>
      <c r="Q12" s="8">
        <v>5</v>
      </c>
      <c r="R12" s="8">
        <v>3</v>
      </c>
      <c r="S12" s="8">
        <v>4</v>
      </c>
      <c r="T12" s="8">
        <v>5</v>
      </c>
      <c r="U12" s="9">
        <f t="shared" si="4"/>
        <v>17</v>
      </c>
      <c r="V12" s="8">
        <v>3</v>
      </c>
      <c r="W12" s="8">
        <v>2</v>
      </c>
      <c r="X12" s="8">
        <v>3</v>
      </c>
      <c r="Y12" s="8">
        <v>3</v>
      </c>
      <c r="Z12" s="9">
        <f t="shared" si="5"/>
        <v>11</v>
      </c>
      <c r="AA12" s="10"/>
      <c r="AB12" s="10"/>
      <c r="AC12" s="10"/>
      <c r="AD12" s="10"/>
      <c r="AE12" s="9">
        <f t="shared" si="6"/>
        <v>0</v>
      </c>
    </row>
    <row r="13" spans="1:31" x14ac:dyDescent="0.25">
      <c r="A13" s="3" t="s">
        <v>45</v>
      </c>
      <c r="B13" s="4" t="s">
        <v>38</v>
      </c>
      <c r="C13" s="7">
        <f t="shared" si="0"/>
        <v>87</v>
      </c>
      <c r="D13" s="7">
        <f t="shared" si="1"/>
        <v>4</v>
      </c>
      <c r="E13" s="7">
        <v>1</v>
      </c>
      <c r="F13" s="7">
        <f>LOOKUP(D13,Таблица!A$2:A$31,Таблица!B$2:B$31)</f>
        <v>22</v>
      </c>
      <c r="G13" s="8">
        <v>9</v>
      </c>
      <c r="H13" s="8">
        <v>7</v>
      </c>
      <c r="I13" s="8">
        <v>10</v>
      </c>
      <c r="J13" s="8">
        <v>5</v>
      </c>
      <c r="K13" s="9">
        <f t="shared" si="2"/>
        <v>31</v>
      </c>
      <c r="L13" s="8">
        <v>10</v>
      </c>
      <c r="M13" s="8">
        <v>8</v>
      </c>
      <c r="N13" s="8">
        <v>8</v>
      </c>
      <c r="O13" s="8">
        <v>5</v>
      </c>
      <c r="P13" s="9">
        <f t="shared" si="3"/>
        <v>31</v>
      </c>
      <c r="Q13" s="8">
        <v>4</v>
      </c>
      <c r="R13" s="8">
        <v>4</v>
      </c>
      <c r="S13" s="8">
        <v>4</v>
      </c>
      <c r="T13" s="8">
        <v>3</v>
      </c>
      <c r="U13" s="9">
        <f t="shared" si="4"/>
        <v>15</v>
      </c>
      <c r="V13" s="8">
        <v>2</v>
      </c>
      <c r="W13" s="8">
        <v>3</v>
      </c>
      <c r="X13" s="8">
        <v>3</v>
      </c>
      <c r="Y13" s="8">
        <v>2</v>
      </c>
      <c r="Z13" s="9">
        <f t="shared" si="5"/>
        <v>10</v>
      </c>
      <c r="AA13" s="10"/>
      <c r="AB13" s="10"/>
      <c r="AC13" s="10"/>
      <c r="AD13" s="10"/>
      <c r="AE13" s="9">
        <f t="shared" si="6"/>
        <v>0</v>
      </c>
    </row>
    <row r="14" spans="1:31" x14ac:dyDescent="0.25">
      <c r="A14" s="3" t="s">
        <v>46</v>
      </c>
      <c r="B14" s="4" t="s">
        <v>38</v>
      </c>
      <c r="C14" s="7">
        <f t="shared" si="0"/>
        <v>82</v>
      </c>
      <c r="D14" s="7">
        <f t="shared" si="1"/>
        <v>5</v>
      </c>
      <c r="E14" s="7">
        <v>1</v>
      </c>
      <c r="F14" s="7">
        <f>LOOKUP(D14,Таблица!A$2:A$31,Таблица!B$2:B$31)</f>
        <v>20</v>
      </c>
      <c r="G14" s="8">
        <v>7</v>
      </c>
      <c r="H14" s="8">
        <v>8</v>
      </c>
      <c r="I14" s="8">
        <v>9</v>
      </c>
      <c r="J14" s="8">
        <v>6</v>
      </c>
      <c r="K14" s="9">
        <f t="shared" si="2"/>
        <v>30</v>
      </c>
      <c r="L14" s="8">
        <v>7</v>
      </c>
      <c r="M14" s="8">
        <v>7</v>
      </c>
      <c r="N14" s="8">
        <v>9</v>
      </c>
      <c r="O14" s="8">
        <v>4</v>
      </c>
      <c r="P14" s="9">
        <f t="shared" si="3"/>
        <v>27</v>
      </c>
      <c r="Q14" s="8">
        <v>3</v>
      </c>
      <c r="R14" s="8">
        <v>4</v>
      </c>
      <c r="S14" s="8">
        <v>4</v>
      </c>
      <c r="T14" s="8">
        <v>3</v>
      </c>
      <c r="U14" s="9">
        <f t="shared" si="4"/>
        <v>14</v>
      </c>
      <c r="V14" s="8">
        <v>3</v>
      </c>
      <c r="W14" s="8">
        <v>3</v>
      </c>
      <c r="X14" s="8">
        <v>3</v>
      </c>
      <c r="Y14" s="8">
        <v>2</v>
      </c>
      <c r="Z14" s="9">
        <f t="shared" si="5"/>
        <v>11</v>
      </c>
      <c r="AA14" s="10"/>
      <c r="AB14" s="10"/>
      <c r="AC14" s="10"/>
      <c r="AD14" s="10"/>
      <c r="AE14" s="9">
        <f t="shared" si="6"/>
        <v>0</v>
      </c>
    </row>
    <row r="15" spans="1:31" x14ac:dyDescent="0.25">
      <c r="A15" s="3" t="s">
        <v>47</v>
      </c>
      <c r="B15" s="4" t="s">
        <v>48</v>
      </c>
      <c r="C15" s="7">
        <f t="shared" si="0"/>
        <v>78</v>
      </c>
      <c r="D15" s="7">
        <f t="shared" si="1"/>
        <v>8</v>
      </c>
      <c r="E15" s="7">
        <v>1</v>
      </c>
      <c r="F15" s="7">
        <f>LOOKUP(D15,Таблица!A$2:A$31,Таблица!B$2:B$31)</f>
        <v>17</v>
      </c>
      <c r="G15" s="8">
        <v>7</v>
      </c>
      <c r="H15" s="8">
        <v>7</v>
      </c>
      <c r="I15" s="8">
        <v>9</v>
      </c>
      <c r="J15" s="8">
        <v>4</v>
      </c>
      <c r="K15" s="9">
        <f t="shared" si="2"/>
        <v>27</v>
      </c>
      <c r="L15" s="8">
        <v>6</v>
      </c>
      <c r="M15" s="8">
        <v>7</v>
      </c>
      <c r="N15" s="8">
        <v>9</v>
      </c>
      <c r="O15" s="8">
        <v>5</v>
      </c>
      <c r="P15" s="9">
        <f t="shared" si="3"/>
        <v>27</v>
      </c>
      <c r="Q15" s="8">
        <v>5</v>
      </c>
      <c r="R15" s="8">
        <v>3</v>
      </c>
      <c r="S15" s="8">
        <v>4</v>
      </c>
      <c r="T15" s="8">
        <v>3</v>
      </c>
      <c r="U15" s="9">
        <f t="shared" si="4"/>
        <v>15</v>
      </c>
      <c r="V15" s="8">
        <v>3</v>
      </c>
      <c r="W15" s="8">
        <v>2</v>
      </c>
      <c r="X15" s="8">
        <v>3</v>
      </c>
      <c r="Y15" s="8">
        <v>1</v>
      </c>
      <c r="Z15" s="9">
        <f t="shared" si="5"/>
        <v>9</v>
      </c>
      <c r="AA15" s="10"/>
      <c r="AB15" s="10"/>
      <c r="AC15" s="10"/>
      <c r="AD15" s="10"/>
      <c r="AE15" s="9">
        <f t="shared" si="6"/>
        <v>0</v>
      </c>
    </row>
    <row r="16" spans="1:31" x14ac:dyDescent="0.25">
      <c r="A16" s="3" t="s">
        <v>49</v>
      </c>
      <c r="B16" s="4" t="s">
        <v>48</v>
      </c>
      <c r="C16" s="7">
        <f t="shared" si="0"/>
        <v>53</v>
      </c>
      <c r="D16" s="7">
        <f t="shared" si="1"/>
        <v>16</v>
      </c>
      <c r="E16" s="7">
        <v>1</v>
      </c>
      <c r="F16" s="7">
        <f>LOOKUP(D16,Таблица!A$2:A$31,Таблица!B$2:B$31)</f>
        <v>12</v>
      </c>
      <c r="G16" s="8">
        <v>6</v>
      </c>
      <c r="H16" s="8">
        <v>5</v>
      </c>
      <c r="I16" s="8">
        <v>5</v>
      </c>
      <c r="J16" s="8">
        <v>1</v>
      </c>
      <c r="K16" s="9">
        <f t="shared" si="2"/>
        <v>17</v>
      </c>
      <c r="L16" s="8">
        <v>6</v>
      </c>
      <c r="M16" s="8">
        <v>6</v>
      </c>
      <c r="N16" s="8">
        <v>4</v>
      </c>
      <c r="O16" s="8">
        <v>3</v>
      </c>
      <c r="P16" s="9">
        <f t="shared" si="3"/>
        <v>19</v>
      </c>
      <c r="Q16" s="8">
        <v>2</v>
      </c>
      <c r="R16" s="8">
        <v>3</v>
      </c>
      <c r="S16" s="8">
        <v>2</v>
      </c>
      <c r="T16" s="8">
        <v>2</v>
      </c>
      <c r="U16" s="9">
        <f t="shared" si="4"/>
        <v>9</v>
      </c>
      <c r="V16" s="8">
        <v>3</v>
      </c>
      <c r="W16" s="8">
        <v>2</v>
      </c>
      <c r="X16" s="8">
        <v>2</v>
      </c>
      <c r="Y16" s="8">
        <v>1</v>
      </c>
      <c r="Z16" s="9">
        <f t="shared" si="5"/>
        <v>8</v>
      </c>
      <c r="AA16" s="10"/>
      <c r="AB16" s="10"/>
      <c r="AC16" s="10"/>
      <c r="AD16" s="10"/>
      <c r="AE16" s="9">
        <f t="shared" si="6"/>
        <v>0</v>
      </c>
    </row>
    <row r="17" spans="1:31" x14ac:dyDescent="0.25">
      <c r="A17" s="3" t="s">
        <v>50</v>
      </c>
      <c r="B17" s="4" t="s">
        <v>48</v>
      </c>
      <c r="C17" s="7">
        <f t="shared" si="0"/>
        <v>48</v>
      </c>
      <c r="D17" s="7">
        <f t="shared" si="1"/>
        <v>17</v>
      </c>
      <c r="E17" s="7">
        <v>1</v>
      </c>
      <c r="F17" s="7">
        <f>LOOKUP(D17,Таблица!A$2:A$31,Таблица!B$2:B$31)</f>
        <v>11</v>
      </c>
      <c r="G17" s="8">
        <v>7</v>
      </c>
      <c r="H17" s="8">
        <v>4</v>
      </c>
      <c r="I17" s="8">
        <v>4</v>
      </c>
      <c r="J17" s="8">
        <v>2</v>
      </c>
      <c r="K17" s="9">
        <f t="shared" si="2"/>
        <v>17</v>
      </c>
      <c r="L17" s="8">
        <v>6</v>
      </c>
      <c r="M17" s="8">
        <v>4</v>
      </c>
      <c r="N17" s="8">
        <v>4</v>
      </c>
      <c r="O17" s="8">
        <v>3</v>
      </c>
      <c r="P17" s="9">
        <f t="shared" si="3"/>
        <v>17</v>
      </c>
      <c r="Q17" s="8">
        <v>2</v>
      </c>
      <c r="R17" s="8">
        <v>2</v>
      </c>
      <c r="S17" s="8">
        <v>2</v>
      </c>
      <c r="T17" s="8">
        <v>2</v>
      </c>
      <c r="U17" s="9">
        <f t="shared" si="4"/>
        <v>8</v>
      </c>
      <c r="V17" s="8">
        <v>3</v>
      </c>
      <c r="W17" s="8">
        <v>1</v>
      </c>
      <c r="X17" s="8">
        <v>1</v>
      </c>
      <c r="Y17" s="8">
        <v>1</v>
      </c>
      <c r="Z17" s="9">
        <f t="shared" si="5"/>
        <v>6</v>
      </c>
      <c r="AA17" s="10"/>
      <c r="AB17" s="10"/>
      <c r="AC17" s="10"/>
      <c r="AD17" s="10"/>
      <c r="AE17" s="9">
        <f t="shared" si="6"/>
        <v>0</v>
      </c>
    </row>
    <row r="18" spans="1:31" x14ac:dyDescent="0.25">
      <c r="A18" s="3" t="s">
        <v>51</v>
      </c>
      <c r="B18" s="4" t="s">
        <v>48</v>
      </c>
      <c r="C18" s="7">
        <f t="shared" si="0"/>
        <v>99</v>
      </c>
      <c r="D18" s="7">
        <f t="shared" si="1"/>
        <v>1</v>
      </c>
      <c r="E18" s="7">
        <v>5</v>
      </c>
      <c r="F18" s="7">
        <f>LOOKUP(D18,Таблица!A$2:A$31,Таблица!B$2:B$31)</f>
        <v>30</v>
      </c>
      <c r="G18" s="8">
        <v>10</v>
      </c>
      <c r="H18" s="8">
        <v>9</v>
      </c>
      <c r="I18" s="8">
        <v>10</v>
      </c>
      <c r="J18" s="8">
        <v>8</v>
      </c>
      <c r="K18" s="9">
        <f t="shared" si="2"/>
        <v>37</v>
      </c>
      <c r="L18" s="8">
        <v>8</v>
      </c>
      <c r="M18" s="8">
        <v>9</v>
      </c>
      <c r="N18" s="8">
        <v>10</v>
      </c>
      <c r="O18" s="8">
        <v>6</v>
      </c>
      <c r="P18" s="9">
        <f t="shared" si="3"/>
        <v>33</v>
      </c>
      <c r="Q18" s="8">
        <v>5</v>
      </c>
      <c r="R18" s="8">
        <v>4</v>
      </c>
      <c r="S18" s="8">
        <v>4</v>
      </c>
      <c r="T18" s="8">
        <v>4</v>
      </c>
      <c r="U18" s="9">
        <f t="shared" si="4"/>
        <v>17</v>
      </c>
      <c r="V18" s="8">
        <v>3</v>
      </c>
      <c r="W18" s="8">
        <v>3</v>
      </c>
      <c r="X18" s="8">
        <v>3</v>
      </c>
      <c r="Y18" s="8">
        <v>3</v>
      </c>
      <c r="Z18" s="9">
        <f t="shared" si="5"/>
        <v>12</v>
      </c>
      <c r="AA18" s="10"/>
      <c r="AB18" s="10"/>
      <c r="AC18" s="10"/>
      <c r="AD18" s="10"/>
      <c r="AE18" s="9">
        <f t="shared" si="6"/>
        <v>0</v>
      </c>
    </row>
    <row r="19" spans="1:31" x14ac:dyDescent="0.25">
      <c r="A19" s="3" t="s">
        <v>52</v>
      </c>
      <c r="B19" s="4" t="s">
        <v>48</v>
      </c>
      <c r="C19" s="7">
        <f t="shared" si="0"/>
        <v>0</v>
      </c>
      <c r="D19" s="7" t="s">
        <v>58</v>
      </c>
      <c r="E19" s="7"/>
      <c r="F19" s="7">
        <v>0</v>
      </c>
      <c r="G19" s="8"/>
      <c r="H19" s="8"/>
      <c r="I19" s="8"/>
      <c r="J19" s="8"/>
      <c r="K19" s="9">
        <f t="shared" si="2"/>
        <v>0</v>
      </c>
      <c r="L19" s="8"/>
      <c r="M19" s="8"/>
      <c r="N19" s="8"/>
      <c r="O19" s="8"/>
      <c r="P19" s="9">
        <f t="shared" si="3"/>
        <v>0</v>
      </c>
      <c r="Q19" s="8"/>
      <c r="R19" s="8"/>
      <c r="S19" s="8"/>
      <c r="T19" s="8"/>
      <c r="U19" s="9">
        <f t="shared" si="4"/>
        <v>0</v>
      </c>
      <c r="V19" s="8"/>
      <c r="W19" s="8"/>
      <c r="X19" s="8"/>
      <c r="Y19" s="8"/>
      <c r="Z19" s="9">
        <f t="shared" si="5"/>
        <v>0</v>
      </c>
      <c r="AA19" s="10"/>
      <c r="AB19" s="10"/>
      <c r="AC19" s="10"/>
      <c r="AD19" s="10"/>
      <c r="AE19" s="9">
        <f t="shared" si="6"/>
        <v>0</v>
      </c>
    </row>
    <row r="20" spans="1:31" x14ac:dyDescent="0.25">
      <c r="A20" s="3" t="s">
        <v>53</v>
      </c>
      <c r="B20" s="4" t="s">
        <v>48</v>
      </c>
      <c r="C20" s="7">
        <f t="shared" si="0"/>
        <v>79</v>
      </c>
      <c r="D20" s="7">
        <f t="shared" si="1"/>
        <v>7</v>
      </c>
      <c r="E20" s="7">
        <v>1</v>
      </c>
      <c r="F20" s="7">
        <f>LOOKUP(D20,Таблица!A$2:A$31,Таблица!B$2:B$31)</f>
        <v>18</v>
      </c>
      <c r="G20" s="8">
        <v>7</v>
      </c>
      <c r="H20" s="8">
        <v>9</v>
      </c>
      <c r="I20" s="8">
        <v>8</v>
      </c>
      <c r="J20" s="8">
        <v>8</v>
      </c>
      <c r="K20" s="9">
        <f t="shared" si="2"/>
        <v>32</v>
      </c>
      <c r="L20" s="8">
        <v>8</v>
      </c>
      <c r="M20" s="8">
        <v>8</v>
      </c>
      <c r="N20" s="8">
        <v>3</v>
      </c>
      <c r="O20" s="8">
        <v>3</v>
      </c>
      <c r="P20" s="9">
        <f t="shared" si="3"/>
        <v>22</v>
      </c>
      <c r="Q20" s="8">
        <v>3</v>
      </c>
      <c r="R20" s="8">
        <v>3</v>
      </c>
      <c r="S20" s="8">
        <v>3</v>
      </c>
      <c r="T20" s="8">
        <v>4</v>
      </c>
      <c r="U20" s="9">
        <f t="shared" si="4"/>
        <v>13</v>
      </c>
      <c r="V20" s="8">
        <v>3</v>
      </c>
      <c r="W20" s="8">
        <v>3</v>
      </c>
      <c r="X20" s="8">
        <v>3</v>
      </c>
      <c r="Y20" s="8">
        <v>3</v>
      </c>
      <c r="Z20" s="9">
        <f t="shared" si="5"/>
        <v>12</v>
      </c>
      <c r="AA20" s="10"/>
      <c r="AB20" s="10"/>
      <c r="AC20" s="10"/>
      <c r="AD20" s="10"/>
      <c r="AE20" s="9">
        <f t="shared" si="6"/>
        <v>0</v>
      </c>
    </row>
    <row r="21" spans="1:31" x14ac:dyDescent="0.25">
      <c r="A21" s="3" t="s">
        <v>54</v>
      </c>
      <c r="B21" s="4" t="s">
        <v>48</v>
      </c>
      <c r="C21" s="7">
        <f t="shared" si="0"/>
        <v>75</v>
      </c>
      <c r="D21" s="7">
        <f t="shared" si="1"/>
        <v>12</v>
      </c>
      <c r="E21" s="7">
        <v>1</v>
      </c>
      <c r="F21" s="7">
        <f>LOOKUP(D21,Таблица!A$2:A$31,Таблица!B$2:B$31)</f>
        <v>14</v>
      </c>
      <c r="G21" s="8">
        <v>9</v>
      </c>
      <c r="H21" s="8">
        <v>6</v>
      </c>
      <c r="I21" s="8">
        <v>9</v>
      </c>
      <c r="J21" s="8">
        <v>6</v>
      </c>
      <c r="K21" s="9">
        <f t="shared" si="2"/>
        <v>30</v>
      </c>
      <c r="L21" s="8">
        <v>8</v>
      </c>
      <c r="M21" s="8">
        <v>7</v>
      </c>
      <c r="N21" s="8">
        <v>4</v>
      </c>
      <c r="O21" s="8">
        <v>4</v>
      </c>
      <c r="P21" s="9">
        <f t="shared" si="3"/>
        <v>23</v>
      </c>
      <c r="Q21" s="8">
        <v>3</v>
      </c>
      <c r="R21" s="8">
        <v>3</v>
      </c>
      <c r="S21" s="8">
        <v>4</v>
      </c>
      <c r="T21" s="8">
        <v>3</v>
      </c>
      <c r="U21" s="9">
        <f t="shared" si="4"/>
        <v>13</v>
      </c>
      <c r="V21" s="8">
        <v>2</v>
      </c>
      <c r="W21" s="8">
        <v>2</v>
      </c>
      <c r="X21" s="8">
        <v>3</v>
      </c>
      <c r="Y21" s="8">
        <v>2</v>
      </c>
      <c r="Z21" s="9">
        <f t="shared" si="5"/>
        <v>9</v>
      </c>
      <c r="AA21" s="10"/>
      <c r="AB21" s="10"/>
      <c r="AC21" s="10"/>
      <c r="AD21" s="10"/>
      <c r="AE21" s="9">
        <f t="shared" si="6"/>
        <v>0</v>
      </c>
    </row>
    <row r="22" spans="1:31" x14ac:dyDescent="0.25">
      <c r="A22" s="3" t="s">
        <v>55</v>
      </c>
      <c r="B22" s="4" t="s">
        <v>48</v>
      </c>
      <c r="C22" s="7">
        <f t="shared" si="0"/>
        <v>74</v>
      </c>
      <c r="D22" s="7">
        <f t="shared" si="1"/>
        <v>13</v>
      </c>
      <c r="E22" s="7">
        <v>1</v>
      </c>
      <c r="F22" s="7">
        <f>LOOKUP(D22,Таблица!A$2:A$31,Таблица!B$2:B$31)</f>
        <v>13</v>
      </c>
      <c r="G22" s="8">
        <v>9</v>
      </c>
      <c r="H22" s="8">
        <v>9</v>
      </c>
      <c r="I22" s="8">
        <v>5</v>
      </c>
      <c r="J22" s="8">
        <v>5</v>
      </c>
      <c r="K22" s="9">
        <f t="shared" si="2"/>
        <v>28</v>
      </c>
      <c r="L22" s="8">
        <v>9</v>
      </c>
      <c r="M22" s="8">
        <v>9</v>
      </c>
      <c r="N22" s="8">
        <v>4</v>
      </c>
      <c r="O22" s="8">
        <v>0</v>
      </c>
      <c r="P22" s="9">
        <f t="shared" si="3"/>
        <v>22</v>
      </c>
      <c r="Q22" s="8">
        <v>4</v>
      </c>
      <c r="R22" s="8">
        <v>4</v>
      </c>
      <c r="S22" s="8">
        <v>4</v>
      </c>
      <c r="T22" s="8">
        <v>2</v>
      </c>
      <c r="U22" s="9">
        <f t="shared" si="4"/>
        <v>14</v>
      </c>
      <c r="V22" s="8">
        <v>3</v>
      </c>
      <c r="W22" s="8">
        <v>3</v>
      </c>
      <c r="X22" s="8">
        <v>3</v>
      </c>
      <c r="Y22" s="8">
        <v>1</v>
      </c>
      <c r="Z22" s="9">
        <f t="shared" si="5"/>
        <v>10</v>
      </c>
      <c r="AA22" s="10"/>
      <c r="AB22" s="10"/>
      <c r="AC22" s="10"/>
      <c r="AD22" s="10"/>
      <c r="AE22" s="9">
        <f t="shared" si="6"/>
        <v>0</v>
      </c>
    </row>
    <row r="23" spans="1:31" x14ac:dyDescent="0.25">
      <c r="A23" s="3" t="s">
        <v>56</v>
      </c>
      <c r="B23" s="4" t="s">
        <v>48</v>
      </c>
      <c r="C23" s="7">
        <f t="shared" si="0"/>
        <v>74</v>
      </c>
      <c r="D23" s="7">
        <f t="shared" si="1"/>
        <v>13</v>
      </c>
      <c r="E23" s="7">
        <v>1</v>
      </c>
      <c r="F23" s="7">
        <f>LOOKUP(D23,Таблица!A$2:A$31,Таблица!B$2:B$31)</f>
        <v>13</v>
      </c>
      <c r="G23" s="8">
        <v>8</v>
      </c>
      <c r="H23" s="8">
        <v>7</v>
      </c>
      <c r="I23" s="8">
        <v>8</v>
      </c>
      <c r="J23" s="8">
        <v>6</v>
      </c>
      <c r="K23" s="9">
        <f t="shared" si="2"/>
        <v>29</v>
      </c>
      <c r="L23" s="8">
        <v>7</v>
      </c>
      <c r="M23" s="8">
        <v>6</v>
      </c>
      <c r="N23" s="8">
        <v>4</v>
      </c>
      <c r="O23" s="8">
        <v>5</v>
      </c>
      <c r="P23" s="9">
        <f t="shared" si="3"/>
        <v>22</v>
      </c>
      <c r="Q23" s="8">
        <v>4</v>
      </c>
      <c r="R23" s="8">
        <v>3</v>
      </c>
      <c r="S23" s="8">
        <v>4</v>
      </c>
      <c r="T23" s="8">
        <v>3</v>
      </c>
      <c r="U23" s="9">
        <f t="shared" si="4"/>
        <v>14</v>
      </c>
      <c r="V23" s="8">
        <v>3</v>
      </c>
      <c r="W23" s="8">
        <v>2</v>
      </c>
      <c r="X23" s="8">
        <v>3</v>
      </c>
      <c r="Y23" s="8">
        <v>1</v>
      </c>
      <c r="Z23" s="9">
        <f t="shared" si="5"/>
        <v>9</v>
      </c>
      <c r="AA23" s="10"/>
      <c r="AB23" s="10"/>
      <c r="AC23" s="10"/>
      <c r="AD23" s="10"/>
      <c r="AE23" s="9">
        <f t="shared" si="6"/>
        <v>0</v>
      </c>
    </row>
    <row r="24" spans="1:31" x14ac:dyDescent="0.25">
      <c r="A24" s="3" t="s">
        <v>57</v>
      </c>
      <c r="B24" s="4" t="s">
        <v>48</v>
      </c>
      <c r="C24" s="7">
        <f t="shared" si="0"/>
        <v>59</v>
      </c>
      <c r="D24" s="7">
        <f t="shared" si="1"/>
        <v>15</v>
      </c>
      <c r="E24" s="7">
        <v>1</v>
      </c>
      <c r="F24" s="7">
        <f>LOOKUP(D24,Таблица!A$2:A$31,Таблица!B$2:B$31)</f>
        <v>12</v>
      </c>
      <c r="G24" s="8">
        <v>7</v>
      </c>
      <c r="H24" s="8">
        <v>5</v>
      </c>
      <c r="I24" s="8">
        <v>9</v>
      </c>
      <c r="J24" s="8">
        <v>4</v>
      </c>
      <c r="K24" s="9">
        <f t="shared" si="2"/>
        <v>25</v>
      </c>
      <c r="L24" s="8">
        <v>7</v>
      </c>
      <c r="M24" s="8">
        <v>5</v>
      </c>
      <c r="N24" s="8">
        <v>4</v>
      </c>
      <c r="O24" s="8">
        <v>4</v>
      </c>
      <c r="P24" s="9">
        <f t="shared" si="3"/>
        <v>20</v>
      </c>
      <c r="Q24" s="8">
        <v>3</v>
      </c>
      <c r="R24" s="8">
        <v>3</v>
      </c>
      <c r="S24" s="8">
        <v>4</v>
      </c>
      <c r="T24" s="8">
        <v>2</v>
      </c>
      <c r="U24" s="9">
        <f t="shared" si="4"/>
        <v>12</v>
      </c>
      <c r="V24" s="8">
        <v>2</v>
      </c>
      <c r="W24" s="8">
        <v>2</v>
      </c>
      <c r="X24" s="8">
        <v>2</v>
      </c>
      <c r="Y24" s="8">
        <v>1</v>
      </c>
      <c r="Z24" s="9">
        <f t="shared" si="5"/>
        <v>7</v>
      </c>
      <c r="AA24" s="10"/>
      <c r="AB24" s="10"/>
      <c r="AC24" s="10"/>
      <c r="AD24" s="11">
        <v>5</v>
      </c>
      <c r="AE24" s="9">
        <f t="shared" si="6"/>
        <v>5</v>
      </c>
    </row>
    <row r="26" spans="1:31" x14ac:dyDescent="0.25">
      <c r="A26" s="1" t="s">
        <v>35</v>
      </c>
      <c r="C26" s="2"/>
      <c r="D26" s="2"/>
      <c r="E26" s="2"/>
      <c r="F26" s="2"/>
    </row>
  </sheetData>
  <mergeCells count="13">
    <mergeCell ref="A2:L2"/>
    <mergeCell ref="L4:P4"/>
    <mergeCell ref="Q4:U4"/>
    <mergeCell ref="V4:Z4"/>
    <mergeCell ref="A1:AE1"/>
    <mergeCell ref="AA4:AE4"/>
    <mergeCell ref="A4:A5"/>
    <mergeCell ref="B4:B5"/>
    <mergeCell ref="C4:C5"/>
    <mergeCell ref="D4:D5"/>
    <mergeCell ref="E4:E5"/>
    <mergeCell ref="G4:K4"/>
    <mergeCell ref="F4:F5"/>
  </mergeCells>
  <pageMargins left="0.7" right="0.7" top="0.75" bottom="0.75" header="0.3" footer="0.3"/>
  <pageSetup paperSize="9" scale="77" fitToHeight="0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workbookViewId="0">
      <selection activeCell="B32" sqref="B32"/>
    </sheetView>
  </sheetViews>
  <sheetFormatPr defaultRowHeight="15" x14ac:dyDescent="0.25"/>
  <sheetData>
    <row r="1" spans="1:2" x14ac:dyDescent="0.25">
      <c r="A1" t="s">
        <v>31</v>
      </c>
      <c r="B1" t="s">
        <v>32</v>
      </c>
    </row>
    <row r="2" spans="1:2" x14ac:dyDescent="0.25">
      <c r="A2">
        <v>1</v>
      </c>
      <c r="B2">
        <v>30</v>
      </c>
    </row>
    <row r="3" spans="1:2" x14ac:dyDescent="0.25">
      <c r="A3">
        <v>2</v>
      </c>
      <c r="B3">
        <v>27</v>
      </c>
    </row>
    <row r="4" spans="1:2" x14ac:dyDescent="0.25">
      <c r="A4">
        <v>3</v>
      </c>
      <c r="B4">
        <v>24</v>
      </c>
    </row>
    <row r="5" spans="1:2" x14ac:dyDescent="0.25">
      <c r="A5">
        <v>4</v>
      </c>
      <c r="B5">
        <v>22</v>
      </c>
    </row>
    <row r="6" spans="1:2" x14ac:dyDescent="0.25">
      <c r="A6">
        <v>5</v>
      </c>
      <c r="B6">
        <v>20</v>
      </c>
    </row>
    <row r="7" spans="1:2" x14ac:dyDescent="0.25">
      <c r="A7">
        <v>6</v>
      </c>
      <c r="B7">
        <v>19</v>
      </c>
    </row>
    <row r="8" spans="1:2" x14ac:dyDescent="0.25">
      <c r="A8">
        <v>7</v>
      </c>
      <c r="B8">
        <v>18</v>
      </c>
    </row>
    <row r="9" spans="1:2" x14ac:dyDescent="0.25">
      <c r="A9">
        <v>8</v>
      </c>
      <c r="B9">
        <v>17</v>
      </c>
    </row>
    <row r="10" spans="1:2" x14ac:dyDescent="0.25">
      <c r="A10">
        <v>9</v>
      </c>
      <c r="B10">
        <v>16</v>
      </c>
    </row>
    <row r="11" spans="1:2" x14ac:dyDescent="0.25">
      <c r="A11">
        <v>10</v>
      </c>
      <c r="B11">
        <v>15</v>
      </c>
    </row>
    <row r="12" spans="1:2" x14ac:dyDescent="0.25">
      <c r="A12">
        <v>11</v>
      </c>
      <c r="B12">
        <v>14</v>
      </c>
    </row>
    <row r="13" spans="1:2" x14ac:dyDescent="0.25">
      <c r="A13">
        <v>12</v>
      </c>
      <c r="B13">
        <v>14</v>
      </c>
    </row>
    <row r="14" spans="1:2" x14ac:dyDescent="0.25">
      <c r="A14">
        <v>13</v>
      </c>
      <c r="B14">
        <v>13</v>
      </c>
    </row>
    <row r="15" spans="1:2" x14ac:dyDescent="0.25">
      <c r="A15">
        <v>14</v>
      </c>
      <c r="B15">
        <v>13</v>
      </c>
    </row>
    <row r="16" spans="1:2" x14ac:dyDescent="0.25">
      <c r="A16">
        <v>15</v>
      </c>
      <c r="B16">
        <v>12</v>
      </c>
    </row>
    <row r="17" spans="1:2" x14ac:dyDescent="0.25">
      <c r="A17">
        <v>16</v>
      </c>
      <c r="B17">
        <v>12</v>
      </c>
    </row>
    <row r="18" spans="1:2" x14ac:dyDescent="0.25">
      <c r="A18">
        <v>17</v>
      </c>
      <c r="B18">
        <v>11</v>
      </c>
    </row>
    <row r="19" spans="1:2" x14ac:dyDescent="0.25">
      <c r="A19">
        <v>18</v>
      </c>
      <c r="B19">
        <v>11</v>
      </c>
    </row>
    <row r="20" spans="1:2" x14ac:dyDescent="0.25">
      <c r="A20">
        <v>19</v>
      </c>
      <c r="B20">
        <v>10</v>
      </c>
    </row>
    <row r="21" spans="1:2" x14ac:dyDescent="0.25">
      <c r="A21">
        <v>20</v>
      </c>
      <c r="B21">
        <v>10</v>
      </c>
    </row>
    <row r="22" spans="1:2" x14ac:dyDescent="0.25">
      <c r="A22">
        <v>21</v>
      </c>
      <c r="B22">
        <v>9</v>
      </c>
    </row>
    <row r="23" spans="1:2" x14ac:dyDescent="0.25">
      <c r="A23">
        <v>22</v>
      </c>
      <c r="B23">
        <v>9</v>
      </c>
    </row>
    <row r="24" spans="1:2" x14ac:dyDescent="0.25">
      <c r="A24">
        <v>23</v>
      </c>
      <c r="B24">
        <v>8</v>
      </c>
    </row>
    <row r="25" spans="1:2" x14ac:dyDescent="0.25">
      <c r="A25">
        <v>24</v>
      </c>
      <c r="B25">
        <v>8</v>
      </c>
    </row>
    <row r="26" spans="1:2" x14ac:dyDescent="0.25">
      <c r="A26">
        <v>25</v>
      </c>
      <c r="B26">
        <v>7</v>
      </c>
    </row>
    <row r="27" spans="1:2" x14ac:dyDescent="0.25">
      <c r="A27">
        <v>26</v>
      </c>
      <c r="B27">
        <v>7</v>
      </c>
    </row>
    <row r="28" spans="1:2" x14ac:dyDescent="0.25">
      <c r="A28">
        <v>27</v>
      </c>
      <c r="B28">
        <v>6</v>
      </c>
    </row>
    <row r="29" spans="1:2" x14ac:dyDescent="0.25">
      <c r="A29">
        <v>28</v>
      </c>
      <c r="B29">
        <v>6</v>
      </c>
    </row>
    <row r="30" spans="1:2" x14ac:dyDescent="0.25">
      <c r="A30">
        <v>29</v>
      </c>
      <c r="B30">
        <v>5</v>
      </c>
    </row>
    <row r="31" spans="1:2" x14ac:dyDescent="0.25">
      <c r="A31">
        <v>30</v>
      </c>
      <c r="B31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Видеоконкурс</vt:lpstr>
      <vt:lpstr>Таблица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2016-06-30T16:45:46Z</dcterms:modified>
</cp:coreProperties>
</file>