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\Dropbox\ФОСТКО\соренования_2016\областной слет\"/>
    </mc:Choice>
  </mc:AlternateContent>
  <bookViews>
    <workbookView xWindow="0" yWindow="0" windowWidth="28800" windowHeight="12300"/>
  </bookViews>
  <sheets>
    <sheet name="группа А" sheetId="22" r:id="rId1"/>
    <sheet name="группа Б" sheetId="12" r:id="rId2"/>
    <sheet name="Старт ТВТ" sheetId="9" r:id="rId3"/>
  </sheets>
  <calcPr calcId="162913"/>
</workbook>
</file>

<file path=xl/calcChain.xml><?xml version="1.0" encoding="utf-8"?>
<calcChain xmlns="http://schemas.openxmlformats.org/spreadsheetml/2006/main">
  <c r="Y10" i="12" l="1"/>
  <c r="Y11" i="12"/>
  <c r="Z11" i="12" s="1"/>
  <c r="Y12" i="12"/>
  <c r="Z12" i="12" s="1"/>
  <c r="Y13" i="12"/>
  <c r="Z13" i="12" s="1"/>
  <c r="Y14" i="12"/>
  <c r="Z14" i="12" s="1"/>
  <c r="Y15" i="12"/>
  <c r="Z15" i="12" s="1"/>
  <c r="Y16" i="12"/>
  <c r="Z16" i="12" s="1"/>
  <c r="Y17" i="12"/>
  <c r="Z17" i="12" s="1"/>
  <c r="Y18" i="12"/>
  <c r="Z18" i="12" s="1"/>
  <c r="Y19" i="12"/>
  <c r="Z19" i="12" s="1"/>
  <c r="Y20" i="12"/>
  <c r="Z20" i="12" s="1"/>
  <c r="Y21" i="12"/>
  <c r="Z21" i="12" s="1"/>
  <c r="Y22" i="12"/>
  <c r="Y23" i="12"/>
  <c r="Z23" i="12" s="1"/>
  <c r="Y24" i="12"/>
  <c r="Z24" i="12" s="1"/>
  <c r="Y25" i="12"/>
  <c r="Z25" i="12" s="1"/>
  <c r="Y26" i="12"/>
  <c r="Z26" i="12" s="1"/>
  <c r="Y27" i="12"/>
  <c r="Z27" i="12" s="1"/>
  <c r="Y28" i="12"/>
  <c r="Z28" i="12" s="1"/>
  <c r="Y9" i="12"/>
  <c r="Z9" i="12" s="1"/>
  <c r="Z10" i="12"/>
  <c r="Z22" i="12"/>
  <c r="Y25" i="22" l="1"/>
  <c r="Z25" i="22" s="1"/>
  <c r="AB25" i="22" s="1"/>
  <c r="AC25" i="22" s="1"/>
  <c r="Y24" i="22"/>
  <c r="Z24" i="22" s="1"/>
  <c r="AB24" i="22" s="1"/>
  <c r="AC24" i="22" s="1"/>
  <c r="Y23" i="22"/>
  <c r="Z23" i="22" s="1"/>
  <c r="AB23" i="22" s="1"/>
  <c r="AC23" i="22" s="1"/>
  <c r="Y22" i="22"/>
  <c r="Z22" i="22" s="1"/>
  <c r="AB22" i="22" s="1"/>
  <c r="AC22" i="22" s="1"/>
  <c r="Y21" i="22"/>
  <c r="Z21" i="22" s="1"/>
  <c r="AB21" i="22" s="1"/>
  <c r="AC21" i="22" s="1"/>
  <c r="Y20" i="22"/>
  <c r="Z20" i="22" s="1"/>
  <c r="AB20" i="22" s="1"/>
  <c r="AC20" i="22" s="1"/>
  <c r="Y19" i="22"/>
  <c r="Z19" i="22" s="1"/>
  <c r="AB19" i="22" s="1"/>
  <c r="AC19" i="22" s="1"/>
  <c r="Y18" i="22"/>
  <c r="Z18" i="22" s="1"/>
  <c r="AB18" i="22" s="1"/>
  <c r="AC18" i="22" s="1"/>
  <c r="Y17" i="22"/>
  <c r="Z17" i="22" s="1"/>
  <c r="AB17" i="22" s="1"/>
  <c r="AC17" i="22" s="1"/>
  <c r="Y16" i="22"/>
  <c r="Z16" i="22" s="1"/>
  <c r="AB16" i="22" s="1"/>
  <c r="AC16" i="22" s="1"/>
  <c r="Y15" i="22"/>
  <c r="Z15" i="22" s="1"/>
  <c r="AB15" i="22" s="1"/>
  <c r="AC15" i="22" s="1"/>
  <c r="Y14" i="22"/>
  <c r="Z14" i="22" s="1"/>
  <c r="AB14" i="22" s="1"/>
  <c r="AC14" i="22" s="1"/>
  <c r="Y13" i="22"/>
  <c r="Z13" i="22" s="1"/>
  <c r="AB13" i="22" s="1"/>
  <c r="AC13" i="22" s="1"/>
  <c r="Y12" i="22"/>
  <c r="Z12" i="22" s="1"/>
  <c r="AB12" i="22" s="1"/>
  <c r="AC12" i="22" s="1"/>
  <c r="Y11" i="22"/>
  <c r="Z11" i="22" s="1"/>
  <c r="AB11" i="22" s="1"/>
  <c r="AC11" i="22" s="1"/>
  <c r="Y10" i="22"/>
  <c r="Z10" i="22" s="1"/>
  <c r="AB10" i="22" s="1"/>
  <c r="AC10" i="22" s="1"/>
  <c r="Y9" i="22"/>
  <c r="Z9" i="22" s="1"/>
  <c r="AB9" i="22" s="1"/>
  <c r="AC9" i="22" s="1"/>
  <c r="Y8" i="22"/>
  <c r="Z8" i="22" s="1"/>
  <c r="AB8" i="22" s="1"/>
  <c r="AC8" i="22" s="1"/>
  <c r="AD8" i="22" s="1"/>
  <c r="AA36" i="12"/>
  <c r="AB36" i="12" s="1"/>
  <c r="AA37" i="12"/>
  <c r="AA38" i="12"/>
  <c r="AA39" i="12"/>
  <c r="AA40" i="12"/>
  <c r="AA41" i="12"/>
  <c r="AA42" i="12"/>
  <c r="AA43" i="12"/>
  <c r="AA44" i="12"/>
  <c r="AA45" i="12"/>
  <c r="AA46" i="12"/>
  <c r="AA47" i="12"/>
  <c r="AA48" i="12"/>
  <c r="AA49" i="12"/>
  <c r="AA50" i="12"/>
  <c r="AA51" i="12"/>
  <c r="AA52" i="12"/>
  <c r="AA35" i="12"/>
  <c r="AD16" i="22" l="1"/>
  <c r="AD24" i="22"/>
  <c r="AH24" i="22" s="1"/>
  <c r="AD18" i="22"/>
  <c r="AH18" i="22" s="1"/>
  <c r="AD12" i="22"/>
  <c r="AD20" i="22"/>
  <c r="AD10" i="22"/>
  <c r="AH10" i="22" s="1"/>
  <c r="AD14" i="22"/>
  <c r="AH14" i="22" s="1"/>
  <c r="AD22" i="22"/>
  <c r="AH20" i="22" l="1"/>
  <c r="AH16" i="22"/>
  <c r="AH22" i="22"/>
  <c r="AH12" i="22"/>
  <c r="AH8" i="22"/>
  <c r="AB27" i="12" l="1"/>
  <c r="AC27" i="12" s="1"/>
  <c r="AB28" i="12"/>
  <c r="AC28" i="12" s="1"/>
  <c r="AD27" i="12" l="1"/>
  <c r="AD36" i="12"/>
  <c r="AE36" i="12" s="1"/>
  <c r="AB37" i="12"/>
  <c r="AD37" i="12" s="1"/>
  <c r="AE37" i="12" s="1"/>
  <c r="AB38" i="12"/>
  <c r="AD38" i="12" s="1"/>
  <c r="AE38" i="12" s="1"/>
  <c r="AB39" i="12"/>
  <c r="AD39" i="12" s="1"/>
  <c r="AE39" i="12" s="1"/>
  <c r="AB40" i="12"/>
  <c r="AD40" i="12" s="1"/>
  <c r="AE40" i="12" s="1"/>
  <c r="AB41" i="12"/>
  <c r="AD41" i="12" s="1"/>
  <c r="AE41" i="12" s="1"/>
  <c r="AB42" i="12"/>
  <c r="AD42" i="12" s="1"/>
  <c r="AE42" i="12" s="1"/>
  <c r="AB43" i="12"/>
  <c r="AD43" i="12" s="1"/>
  <c r="AE43" i="12" s="1"/>
  <c r="AB44" i="12"/>
  <c r="AD44" i="12" s="1"/>
  <c r="AE44" i="12" s="1"/>
  <c r="AB45" i="12"/>
  <c r="AD45" i="12" s="1"/>
  <c r="AE45" i="12" s="1"/>
  <c r="AB46" i="12"/>
  <c r="AD46" i="12" s="1"/>
  <c r="AE46" i="12" s="1"/>
  <c r="AB47" i="12"/>
  <c r="AD47" i="12" s="1"/>
  <c r="AE47" i="12" s="1"/>
  <c r="AB48" i="12"/>
  <c r="AD48" i="12" s="1"/>
  <c r="AE48" i="12" s="1"/>
  <c r="AB49" i="12"/>
  <c r="AD49" i="12" s="1"/>
  <c r="AE49" i="12" s="1"/>
  <c r="AB50" i="12"/>
  <c r="AD50" i="12" s="1"/>
  <c r="AE50" i="12" s="1"/>
  <c r="AB51" i="12"/>
  <c r="AD51" i="12" s="1"/>
  <c r="AE51" i="12" s="1"/>
  <c r="AB52" i="12"/>
  <c r="AD52" i="12" s="1"/>
  <c r="AE52" i="12" s="1"/>
  <c r="AB35" i="12"/>
  <c r="AB13" i="12"/>
  <c r="AC13" i="12" s="1"/>
  <c r="AB14" i="12"/>
  <c r="AC14" i="12" s="1"/>
  <c r="AB23" i="12"/>
  <c r="AC23" i="12" s="1"/>
  <c r="AB9" i="12"/>
  <c r="AB25" i="12" l="1"/>
  <c r="AC25" i="12" s="1"/>
  <c r="AB21" i="12"/>
  <c r="AC21" i="12" s="1"/>
  <c r="AB17" i="12"/>
  <c r="AC17" i="12" s="1"/>
  <c r="AB12" i="12"/>
  <c r="AC12" i="12" s="1"/>
  <c r="AB19" i="12"/>
  <c r="AC19" i="12" s="1"/>
  <c r="AB15" i="12"/>
  <c r="AC15" i="12" s="1"/>
  <c r="AB11" i="12"/>
  <c r="AC11" i="12" s="1"/>
  <c r="AB22" i="12"/>
  <c r="AC22" i="12" s="1"/>
  <c r="AD13" i="12"/>
  <c r="AB18" i="12"/>
  <c r="AC18" i="12" s="1"/>
  <c r="AB26" i="12"/>
  <c r="AC26" i="12" s="1"/>
  <c r="AB20" i="12"/>
  <c r="AC20" i="12" s="1"/>
  <c r="AB10" i="12"/>
  <c r="AC10" i="12" s="1"/>
  <c r="AB16" i="12"/>
  <c r="AC16" i="12" s="1"/>
  <c r="AD35" i="12"/>
  <c r="AE35" i="12" s="1"/>
  <c r="AB24" i="12"/>
  <c r="AC24" i="12" s="1"/>
  <c r="AD23" i="12" s="1"/>
  <c r="AC9" i="12"/>
  <c r="AD17" i="12" l="1"/>
  <c r="AD11" i="12"/>
  <c r="AD21" i="12"/>
  <c r="AD15" i="12"/>
  <c r="AD19" i="12"/>
  <c r="AD25" i="12"/>
  <c r="AD9" i="12"/>
</calcChain>
</file>

<file path=xl/sharedStrings.xml><?xml version="1.0" encoding="utf-8"?>
<sst xmlns="http://schemas.openxmlformats.org/spreadsheetml/2006/main" count="270" uniqueCount="150">
  <si>
    <t>м</t>
  </si>
  <si>
    <t>Команда</t>
  </si>
  <si>
    <t>команда</t>
  </si>
  <si>
    <t>место</t>
  </si>
  <si>
    <t>Главный судья</t>
  </si>
  <si>
    <t>жеребьевка</t>
  </si>
  <si>
    <t>ВРЕМЯ СТАРТА</t>
  </si>
  <si>
    <t>см</t>
  </si>
  <si>
    <t>Главный секретарь</t>
  </si>
  <si>
    <t>Мышкина М. Н.</t>
  </si>
  <si>
    <t>участник под протестом</t>
  </si>
  <si>
    <t>Старт дистанция-водная</t>
  </si>
  <si>
    <t>Попытка</t>
  </si>
  <si>
    <t>группа Б</t>
  </si>
  <si>
    <t>группа А</t>
  </si>
  <si>
    <t>Ворота 1 1/2</t>
  </si>
  <si>
    <t>Ворота 2 1/2</t>
  </si>
  <si>
    <t>Ворота 3 1/2</t>
  </si>
  <si>
    <t>Ворота 4 1/2</t>
  </si>
  <si>
    <t>Ворота 5 1/2</t>
  </si>
  <si>
    <t>Ворота 6 1/2</t>
  </si>
  <si>
    <t>Ворота 7 1/2</t>
  </si>
  <si>
    <t>Ворота 8 1/2</t>
  </si>
  <si>
    <t>Ворота 9 1/2</t>
  </si>
  <si>
    <t>Тайм</t>
  </si>
  <si>
    <t>Штраф за тайм</t>
  </si>
  <si>
    <t>Сумма штрафов</t>
  </si>
  <si>
    <t>время</t>
  </si>
  <si>
    <t>чистое</t>
  </si>
  <si>
    <t>штрафное</t>
  </si>
  <si>
    <t>общее</t>
  </si>
  <si>
    <t xml:space="preserve">тайм </t>
  </si>
  <si>
    <t>лучшая попытка</t>
  </si>
  <si>
    <t>очки в зачет</t>
  </si>
  <si>
    <t>Дистанция водная итоговый протокол</t>
  </si>
  <si>
    <t>группа</t>
  </si>
  <si>
    <t>Б</t>
  </si>
  <si>
    <t>А</t>
  </si>
  <si>
    <t>Лукоморье</t>
  </si>
  <si>
    <t>Камелот</t>
  </si>
  <si>
    <t>Дезкие</t>
  </si>
  <si>
    <t>Молочный рай</t>
  </si>
  <si>
    <t>Кедр</t>
  </si>
  <si>
    <t>Азимут</t>
  </si>
  <si>
    <t>Двуречье</t>
  </si>
  <si>
    <t>Свои люди</t>
  </si>
  <si>
    <t>Храбрые слоники</t>
  </si>
  <si>
    <t>Филейка</t>
  </si>
  <si>
    <t>Альтаир</t>
  </si>
  <si>
    <t>Батько</t>
  </si>
  <si>
    <t>Маяк</t>
  </si>
  <si>
    <t>Молния</t>
  </si>
  <si>
    <t>Хобботы</t>
  </si>
  <si>
    <t>Лепсе</t>
  </si>
  <si>
    <t>Мегаватт</t>
  </si>
  <si>
    <t>КМП</t>
  </si>
  <si>
    <t>Котелок</t>
  </si>
  <si>
    <t>Коробейников Николай</t>
  </si>
  <si>
    <t>Сидоркин Стас</t>
  </si>
  <si>
    <t>Крестьянинов Сергей</t>
  </si>
  <si>
    <t>Солодянкина Александра</t>
  </si>
  <si>
    <t>Усатов Иван</t>
  </si>
  <si>
    <t>Мамаева Ольга</t>
  </si>
  <si>
    <t>Перминов Николай</t>
  </si>
  <si>
    <t>Васильев Дмитрий</t>
  </si>
  <si>
    <t>Христич Марина</t>
  </si>
  <si>
    <t>Фирстов Дмитрий</t>
  </si>
  <si>
    <t>Пугин Виктор</t>
  </si>
  <si>
    <t>Прокашев Кирилл</t>
  </si>
  <si>
    <t>Христолюбова Ольга</t>
  </si>
  <si>
    <t>Койков Валерий</t>
  </si>
  <si>
    <t>Петухов Юрий</t>
  </si>
  <si>
    <t>Дербин Игорь</t>
  </si>
  <si>
    <t>Шемякин Дмитрий</t>
  </si>
  <si>
    <t>Катаев Алексей</t>
  </si>
  <si>
    <t>Лекомцева Ксения</t>
  </si>
  <si>
    <t>Лубянов Павел</t>
  </si>
  <si>
    <t>Четвергов Владимир</t>
  </si>
  <si>
    <t>Филимонов Антон</t>
  </si>
  <si>
    <t>Пентина Екатерина</t>
  </si>
  <si>
    <t>Зайцев Алексей</t>
  </si>
  <si>
    <t>Караваев Александр</t>
  </si>
  <si>
    <t>Шихалеев Алексей</t>
  </si>
  <si>
    <t>Изместьева Наталья</t>
  </si>
  <si>
    <t>Копылов Дмитрий</t>
  </si>
  <si>
    <t>Бородулин Сергей</t>
  </si>
  <si>
    <t>Изместев Василий</t>
  </si>
  <si>
    <t>Чирков Сергей</t>
  </si>
  <si>
    <t>Сухих Сергей</t>
  </si>
  <si>
    <t>Суслопарова Анна</t>
  </si>
  <si>
    <t>Конышев Андрей</t>
  </si>
  <si>
    <t>Топоров Игорь</t>
  </si>
  <si>
    <t>Еряшкин Евгений</t>
  </si>
  <si>
    <t>Капитонов Евгений</t>
  </si>
  <si>
    <t>Прозоров Антон</t>
  </si>
  <si>
    <t>Кислицина Софья</t>
  </si>
  <si>
    <t>Шарова Анастасия</t>
  </si>
  <si>
    <t>Еврграфов Андрей</t>
  </si>
  <si>
    <t>Ершова Анна</t>
  </si>
  <si>
    <t>Розсохань Павел</t>
  </si>
  <si>
    <t>Клестов Андрей</t>
  </si>
  <si>
    <t>Мочалов Андрей</t>
  </si>
  <si>
    <t>Назарова Юлия</t>
  </si>
  <si>
    <t>Лежнин Алексей</t>
  </si>
  <si>
    <t>Скорохватов Антон</t>
  </si>
  <si>
    <t>Марьинский Александр</t>
  </si>
  <si>
    <t>Мочалов Павел</t>
  </si>
  <si>
    <t>Манаков Данил</t>
  </si>
  <si>
    <t>Зубарева Елена</t>
  </si>
  <si>
    <t>Ранг</t>
  </si>
  <si>
    <t>Ратов Александр (3 взр)</t>
  </si>
  <si>
    <t>Ратов Константин (3 взр)</t>
  </si>
  <si>
    <t>Зубрицкий Иван (3 взр)</t>
  </si>
  <si>
    <t>Корчемкина Екатерина (3 взр)</t>
  </si>
  <si>
    <t>Загайнов Максим (2 взр)</t>
  </si>
  <si>
    <t>Торопов Алексей (2 взр)</t>
  </si>
  <si>
    <t>Егоровых Михаил (2 взр)</t>
  </si>
  <si>
    <t>Огибалова Надежда (3 взр)</t>
  </si>
  <si>
    <t>Машанов Семен (2 взр)</t>
  </si>
  <si>
    <t>Печенкин Егор (3 взр)</t>
  </si>
  <si>
    <t>Храмушина Татьяна (2 взр)</t>
  </si>
  <si>
    <t>Зайцева Елизавета (1 взр)</t>
  </si>
  <si>
    <t>Запольских Елена (3 взр)</t>
  </si>
  <si>
    <t>Жилин Александр</t>
  </si>
  <si>
    <t>Култышев Алексей</t>
  </si>
  <si>
    <t>Чернышева Анна</t>
  </si>
  <si>
    <t>Корякин Степан</t>
  </si>
  <si>
    <t>Фофанов Сергей (2 взр)</t>
  </si>
  <si>
    <t>Наймушина Полина (2 взр)</t>
  </si>
  <si>
    <t>Фуфычев Константин (3 взр)</t>
  </si>
  <si>
    <t>Князев Сергей (3 взр)</t>
  </si>
  <si>
    <t>Рогачев Артем (3 взр)</t>
  </si>
  <si>
    <t>Герасимов Андрей (2 взр)</t>
  </si>
  <si>
    <t>Багданов Дмитрий (2 взр)</t>
  </si>
  <si>
    <t>Ворота 10 1/2</t>
  </si>
  <si>
    <t>киль</t>
  </si>
  <si>
    <t>Судья по виду</t>
  </si>
  <si>
    <t>Кочуров А. В.</t>
  </si>
  <si>
    <t>% от времени победителя</t>
  </si>
  <si>
    <t>Выполнен норматив на разряд</t>
  </si>
  <si>
    <t>2 взр</t>
  </si>
  <si>
    <t>3 взр</t>
  </si>
  <si>
    <t>ПРОТОКОЛ СОРЕВНОВАНИЙ</t>
  </si>
  <si>
    <t>Межмуниципальный молодежный туристский слет "Дорогами истории"</t>
  </si>
  <si>
    <t>Дистанция-водная-командная гонка (0840201811Я)</t>
  </si>
  <si>
    <t>дата проведения: 18 июня 2016 года</t>
  </si>
  <si>
    <t>класс дистанции: 2</t>
  </si>
  <si>
    <t>ранг соренований: 35</t>
  </si>
  <si>
    <t>Дерзкие</t>
  </si>
  <si>
    <t>Состав команды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</si>
</sst>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;@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Arial Cyr"/>
      <charset val="204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2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47" fontId="5" fillId="3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/>
    <xf numFmtId="47" fontId="5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4" borderId="1" xfId="0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47" fontId="5" fillId="4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0" fillId="6" borderId="0" xfId="0" applyFill="1" applyBorder="1"/>
    <xf numFmtId="0" fontId="1" fillId="6" borderId="1" xfId="0" applyFont="1" applyFill="1" applyBorder="1" applyAlignment="1">
      <alignment horizontal="center"/>
    </xf>
    <xf numFmtId="0" fontId="0" fillId="6" borderId="0" xfId="0" applyFill="1"/>
    <xf numFmtId="1" fontId="5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47" fontId="0" fillId="0" borderId="1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7" fontId="0" fillId="3" borderId="1" xfId="0" applyNumberForma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0" fontId="4" fillId="0" borderId="3" xfId="0" applyNumberFormat="1" applyFont="1" applyFill="1" applyBorder="1" applyAlignment="1">
      <alignment horizontal="center" vertical="center" wrapText="1"/>
    </xf>
    <xf numFmtId="20" fontId="4" fillId="0" borderId="2" xfId="0" applyNumberFormat="1" applyFont="1" applyFill="1" applyBorder="1" applyAlignment="1">
      <alignment horizontal="center" vertical="center" wrapText="1"/>
    </xf>
    <xf numFmtId="20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0" fontId="4" fillId="0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M27"/>
  <sheetViews>
    <sheetView tabSelected="1" zoomScale="80" zoomScaleNormal="80" workbookViewId="0">
      <selection activeCell="AJ8" sqref="AJ8:AJ9"/>
    </sheetView>
  </sheetViews>
  <sheetFormatPr defaultRowHeight="15" x14ac:dyDescent="0.25"/>
  <cols>
    <col min="1" max="1" width="4.42578125" customWidth="1"/>
    <col min="2" max="2" width="14.85546875" customWidth="1"/>
    <col min="3" max="3" width="7.42578125" customWidth="1"/>
    <col min="4" max="26" width="9.140625" customWidth="1"/>
    <col min="29" max="29" width="7.28515625" customWidth="1"/>
    <col min="31" max="31" width="8" customWidth="1"/>
    <col min="32" max="32" width="7.5703125" customWidth="1"/>
    <col min="34" max="34" width="15" customWidth="1"/>
    <col min="35" max="35" width="15.85546875" customWidth="1"/>
    <col min="36" max="36" width="21.140625" customWidth="1"/>
    <col min="37" max="37" width="20.5703125" customWidth="1"/>
    <col min="38" max="38" width="24" customWidth="1"/>
    <col min="39" max="39" width="23.140625" customWidth="1"/>
  </cols>
  <sheetData>
    <row r="1" spans="1:39" ht="15" customHeight="1" x14ac:dyDescent="0.25">
      <c r="B1" s="83" t="s">
        <v>143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39" ht="15" customHeight="1" x14ac:dyDescent="0.25">
      <c r="B2" s="87" t="s">
        <v>144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39" ht="18" x14ac:dyDescent="0.25">
      <c r="B3" s="84" t="s">
        <v>142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39" x14ac:dyDescent="0.25">
      <c r="B4" s="88" t="s">
        <v>145</v>
      </c>
      <c r="C4" s="88"/>
      <c r="D4" s="88"/>
      <c r="E4" s="88"/>
      <c r="F4" s="50"/>
      <c r="G4" s="89" t="s">
        <v>146</v>
      </c>
      <c r="H4" s="89"/>
      <c r="I4" s="89"/>
      <c r="J4" s="89"/>
      <c r="L4" s="90" t="s">
        <v>147</v>
      </c>
      <c r="M4" s="90"/>
      <c r="N4" s="90"/>
      <c r="O4" s="90"/>
    </row>
    <row r="5" spans="1:39" ht="39" hidden="1" customHeight="1" x14ac:dyDescent="0.25">
      <c r="B5" s="63"/>
      <c r="C5" s="63"/>
      <c r="D5" s="63"/>
      <c r="F5" s="23"/>
      <c r="I5" t="s">
        <v>31</v>
      </c>
      <c r="J5">
        <v>40</v>
      </c>
      <c r="N5" s="19">
        <v>1.1574074074074073E-5</v>
      </c>
    </row>
    <row r="6" spans="1:39" ht="15" customHeight="1" x14ac:dyDescent="0.25">
      <c r="A6" s="13"/>
      <c r="B6" s="66" t="s">
        <v>1</v>
      </c>
      <c r="C6" s="67" t="s">
        <v>12</v>
      </c>
      <c r="D6" s="64" t="s">
        <v>15</v>
      </c>
      <c r="E6" s="64"/>
      <c r="F6" s="64" t="s">
        <v>16</v>
      </c>
      <c r="G6" s="64"/>
      <c r="H6" s="64" t="s">
        <v>17</v>
      </c>
      <c r="I6" s="64"/>
      <c r="J6" s="64" t="s">
        <v>18</v>
      </c>
      <c r="K6" s="64"/>
      <c r="L6" s="64" t="s">
        <v>19</v>
      </c>
      <c r="M6" s="64"/>
      <c r="N6" s="64" t="s">
        <v>20</v>
      </c>
      <c r="O6" s="64"/>
      <c r="P6" s="64" t="s">
        <v>21</v>
      </c>
      <c r="Q6" s="64"/>
      <c r="R6" s="64" t="s">
        <v>22</v>
      </c>
      <c r="S6" s="64"/>
      <c r="T6" s="64" t="s">
        <v>23</v>
      </c>
      <c r="U6" s="64"/>
      <c r="V6" s="64" t="s">
        <v>134</v>
      </c>
      <c r="W6" s="64"/>
      <c r="X6" s="64" t="s">
        <v>24</v>
      </c>
      <c r="Y6" s="73" t="s">
        <v>25</v>
      </c>
      <c r="Z6" s="73" t="s">
        <v>26</v>
      </c>
      <c r="AA6" s="64" t="s">
        <v>27</v>
      </c>
      <c r="AB6" s="64"/>
      <c r="AC6" s="64"/>
      <c r="AD6" s="75" t="s">
        <v>32</v>
      </c>
      <c r="AE6" s="62" t="s">
        <v>3</v>
      </c>
      <c r="AF6" s="67" t="s">
        <v>33</v>
      </c>
      <c r="AG6" s="62" t="s">
        <v>109</v>
      </c>
      <c r="AH6" s="81" t="s">
        <v>138</v>
      </c>
      <c r="AI6" s="85" t="s">
        <v>139</v>
      </c>
      <c r="AJ6" s="62" t="s">
        <v>149</v>
      </c>
      <c r="AK6" s="62"/>
      <c r="AL6" s="62"/>
      <c r="AM6" s="62"/>
    </row>
    <row r="7" spans="1:39" ht="30" customHeight="1" thickBot="1" x14ac:dyDescent="0.3">
      <c r="A7" s="13"/>
      <c r="B7" s="66"/>
      <c r="C7" s="67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72"/>
      <c r="Y7" s="74"/>
      <c r="Z7" s="74"/>
      <c r="AA7" s="43" t="s">
        <v>28</v>
      </c>
      <c r="AB7" s="43" t="s">
        <v>29</v>
      </c>
      <c r="AC7" s="43" t="s">
        <v>30</v>
      </c>
      <c r="AD7" s="76"/>
      <c r="AE7" s="62"/>
      <c r="AF7" s="67"/>
      <c r="AG7" s="62"/>
      <c r="AH7" s="81"/>
      <c r="AI7" s="86"/>
      <c r="AJ7" s="62"/>
      <c r="AK7" s="62"/>
      <c r="AL7" s="62"/>
      <c r="AM7" s="62"/>
    </row>
    <row r="8" spans="1:39" ht="24" customHeight="1" x14ac:dyDescent="0.25">
      <c r="B8" s="69" t="s">
        <v>38</v>
      </c>
      <c r="C8" s="11">
        <v>1</v>
      </c>
      <c r="D8" s="47">
        <v>0</v>
      </c>
      <c r="E8" s="47">
        <v>5</v>
      </c>
      <c r="F8" s="47">
        <v>0</v>
      </c>
      <c r="G8" s="47">
        <v>5</v>
      </c>
      <c r="H8" s="47">
        <v>5</v>
      </c>
      <c r="I8" s="47">
        <v>50</v>
      </c>
      <c r="J8" s="47">
        <v>0</v>
      </c>
      <c r="K8" s="47">
        <v>0</v>
      </c>
      <c r="L8" s="47">
        <v>5</v>
      </c>
      <c r="M8" s="47">
        <v>5</v>
      </c>
      <c r="N8" s="47">
        <v>10</v>
      </c>
      <c r="O8" s="47" t="s">
        <v>135</v>
      </c>
      <c r="P8" s="47"/>
      <c r="Q8" s="47"/>
      <c r="R8" s="47"/>
      <c r="S8" s="47"/>
      <c r="T8" s="47"/>
      <c r="U8" s="47"/>
      <c r="V8" s="47">
        <v>1000</v>
      </c>
      <c r="W8" s="47"/>
      <c r="X8" s="48"/>
      <c r="Y8" s="48">
        <f>IF(X8&gt;40,50,0)</f>
        <v>0</v>
      </c>
      <c r="Z8" s="48">
        <f>SUM(D8:W8)+Y8</f>
        <v>1085</v>
      </c>
      <c r="AA8" s="49"/>
      <c r="AB8" s="49">
        <f>Z8*$N$5</f>
        <v>1.255787037037037E-2</v>
      </c>
      <c r="AC8" s="49">
        <f>AA8+AB8</f>
        <v>1.255787037037037E-2</v>
      </c>
      <c r="AD8" s="71">
        <f>MIN(AC8:AC9)</f>
        <v>2.8414351851851851E-3</v>
      </c>
      <c r="AE8" s="62">
        <v>8</v>
      </c>
      <c r="AF8" s="68">
        <v>70</v>
      </c>
      <c r="AG8" s="62"/>
      <c r="AH8" s="82">
        <f>AD8/AD$24*100</f>
        <v>206.42394685949719</v>
      </c>
      <c r="AI8" s="62"/>
      <c r="AJ8" s="60" t="s">
        <v>110</v>
      </c>
      <c r="AK8" s="60" t="s">
        <v>111</v>
      </c>
      <c r="AL8" s="60" t="s">
        <v>112</v>
      </c>
      <c r="AM8" s="60" t="s">
        <v>113</v>
      </c>
    </row>
    <row r="9" spans="1:39" x14ac:dyDescent="0.25">
      <c r="B9" s="70"/>
      <c r="C9" s="11">
        <v>2</v>
      </c>
      <c r="D9" s="40">
        <v>0</v>
      </c>
      <c r="E9" s="40">
        <v>5</v>
      </c>
      <c r="F9" s="40">
        <v>0</v>
      </c>
      <c r="G9" s="40">
        <v>0</v>
      </c>
      <c r="H9" s="40">
        <v>0</v>
      </c>
      <c r="I9" s="40">
        <v>5</v>
      </c>
      <c r="J9" s="40">
        <v>0</v>
      </c>
      <c r="K9" s="40">
        <v>0</v>
      </c>
      <c r="L9" s="40">
        <v>0</v>
      </c>
      <c r="M9" s="40">
        <v>5</v>
      </c>
      <c r="N9" s="40">
        <v>5</v>
      </c>
      <c r="O9" s="40">
        <v>0</v>
      </c>
      <c r="P9" s="40">
        <v>0</v>
      </c>
      <c r="Q9" s="40">
        <v>5</v>
      </c>
      <c r="R9" s="40">
        <v>5</v>
      </c>
      <c r="S9" s="40">
        <v>0</v>
      </c>
      <c r="T9" s="40">
        <v>0</v>
      </c>
      <c r="U9" s="40">
        <v>0</v>
      </c>
      <c r="V9" s="40">
        <v>0</v>
      </c>
      <c r="W9" s="40">
        <v>50</v>
      </c>
      <c r="X9" s="17">
        <v>33</v>
      </c>
      <c r="Y9" s="17">
        <f t="shared" ref="Y9:Y25" si="0">IF(X9&gt;40,50,0)</f>
        <v>0</v>
      </c>
      <c r="Z9" s="17">
        <f t="shared" ref="Z9:Z25" si="1">SUM(D9:W9)+Y9</f>
        <v>80</v>
      </c>
      <c r="AA9" s="18">
        <v>1.9155092592592592E-3</v>
      </c>
      <c r="AB9" s="18">
        <f t="shared" ref="AB9:AB25" si="2">Z9*$N$5</f>
        <v>9.2592592592592585E-4</v>
      </c>
      <c r="AC9" s="18">
        <f t="shared" ref="AC9:AC25" si="3">AA9+AB9</f>
        <v>2.8414351851851851E-3</v>
      </c>
      <c r="AD9" s="68"/>
      <c r="AE9" s="62"/>
      <c r="AF9" s="68"/>
      <c r="AG9" s="62"/>
      <c r="AH9" s="82"/>
      <c r="AI9" s="62"/>
      <c r="AJ9" s="60"/>
      <c r="AK9" s="60"/>
      <c r="AL9" s="60"/>
      <c r="AM9" s="60"/>
    </row>
    <row r="10" spans="1:39" s="20" customFormat="1" x14ac:dyDescent="0.25">
      <c r="B10" s="77" t="s">
        <v>39</v>
      </c>
      <c r="C10" s="21">
        <v>1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5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5</v>
      </c>
      <c r="T10" s="39">
        <v>0</v>
      </c>
      <c r="U10" s="39">
        <v>0</v>
      </c>
      <c r="V10" s="39">
        <v>0</v>
      </c>
      <c r="W10" s="39">
        <v>5</v>
      </c>
      <c r="X10" s="17">
        <v>21</v>
      </c>
      <c r="Y10" s="17">
        <f t="shared" si="0"/>
        <v>0</v>
      </c>
      <c r="Z10" s="17">
        <f t="shared" si="1"/>
        <v>15</v>
      </c>
      <c r="AA10" s="18">
        <v>1.3020833333333333E-3</v>
      </c>
      <c r="AB10" s="18">
        <f t="shared" si="2"/>
        <v>1.7361111111111109E-4</v>
      </c>
      <c r="AC10" s="18">
        <f t="shared" si="3"/>
        <v>1.4756944444444444E-3</v>
      </c>
      <c r="AD10" s="71">
        <f t="shared" ref="AD10" si="4">MIN(AC10:AC11)</f>
        <v>1.4644675925925927E-3</v>
      </c>
      <c r="AE10" s="79">
        <v>3</v>
      </c>
      <c r="AF10" s="80">
        <v>80</v>
      </c>
      <c r="AG10" s="79">
        <v>10</v>
      </c>
      <c r="AH10" s="82">
        <f t="shared" ref="AH10" si="5">AD10/AD$24*100</f>
        <v>106.39031362986631</v>
      </c>
      <c r="AI10" s="79" t="s">
        <v>140</v>
      </c>
      <c r="AJ10" s="60" t="s">
        <v>114</v>
      </c>
      <c r="AK10" s="60" t="s">
        <v>115</v>
      </c>
      <c r="AL10" s="60" t="s">
        <v>116</v>
      </c>
      <c r="AM10" s="60" t="s">
        <v>117</v>
      </c>
    </row>
    <row r="11" spans="1:39" s="20" customFormat="1" x14ac:dyDescent="0.25">
      <c r="B11" s="78"/>
      <c r="C11" s="21">
        <v>2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5</v>
      </c>
      <c r="X11" s="17">
        <v>23</v>
      </c>
      <c r="Y11" s="17">
        <f t="shared" si="0"/>
        <v>0</v>
      </c>
      <c r="Z11" s="17">
        <f t="shared" si="1"/>
        <v>5</v>
      </c>
      <c r="AA11" s="18">
        <v>1.4065972222222223E-3</v>
      </c>
      <c r="AB11" s="18">
        <f t="shared" si="2"/>
        <v>5.7870370370370366E-5</v>
      </c>
      <c r="AC11" s="18">
        <f t="shared" si="3"/>
        <v>1.4644675925925927E-3</v>
      </c>
      <c r="AD11" s="68"/>
      <c r="AE11" s="79"/>
      <c r="AF11" s="80"/>
      <c r="AG11" s="79"/>
      <c r="AH11" s="82"/>
      <c r="AI11" s="79"/>
      <c r="AJ11" s="60"/>
      <c r="AK11" s="60"/>
      <c r="AL11" s="60"/>
      <c r="AM11" s="60"/>
    </row>
    <row r="12" spans="1:39" ht="24" customHeight="1" x14ac:dyDescent="0.25">
      <c r="B12" s="91" t="s">
        <v>148</v>
      </c>
      <c r="C12" s="11">
        <v>1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5</v>
      </c>
      <c r="M12" s="40">
        <v>5</v>
      </c>
      <c r="N12" s="40">
        <v>0</v>
      </c>
      <c r="O12" s="40">
        <v>5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17">
        <v>23</v>
      </c>
      <c r="Y12" s="17">
        <f t="shared" si="0"/>
        <v>0</v>
      </c>
      <c r="Z12" s="17">
        <f t="shared" si="1"/>
        <v>15</v>
      </c>
      <c r="AA12" s="18">
        <v>1.6010416666666666E-3</v>
      </c>
      <c r="AB12" s="18">
        <f t="shared" si="2"/>
        <v>1.7361111111111109E-4</v>
      </c>
      <c r="AC12" s="18">
        <f t="shared" si="3"/>
        <v>1.7746527777777778E-3</v>
      </c>
      <c r="AD12" s="71">
        <f t="shared" ref="AD12" si="6">MIN(AC12:AC13)</f>
        <v>1.5370370370370371E-3</v>
      </c>
      <c r="AE12" s="62">
        <v>5</v>
      </c>
      <c r="AF12" s="68">
        <v>76</v>
      </c>
      <c r="AG12" s="62">
        <v>7</v>
      </c>
      <c r="AH12" s="82">
        <f t="shared" ref="AH12" si="7">AD12/AD$24*100</f>
        <v>111.66232237450602</v>
      </c>
      <c r="AI12" s="62" t="s">
        <v>141</v>
      </c>
      <c r="AJ12" s="60" t="s">
        <v>118</v>
      </c>
      <c r="AK12" s="60" t="s">
        <v>119</v>
      </c>
      <c r="AL12" s="60" t="s">
        <v>120</v>
      </c>
      <c r="AM12" s="60" t="s">
        <v>86</v>
      </c>
    </row>
    <row r="13" spans="1:39" x14ac:dyDescent="0.25">
      <c r="B13" s="92"/>
      <c r="C13" s="11">
        <v>2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5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5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5</v>
      </c>
      <c r="W13" s="40">
        <v>0</v>
      </c>
      <c r="X13" s="17">
        <v>18</v>
      </c>
      <c r="Y13" s="17">
        <f t="shared" si="0"/>
        <v>0</v>
      </c>
      <c r="Z13" s="17">
        <f t="shared" si="1"/>
        <v>15</v>
      </c>
      <c r="AA13" s="18">
        <v>1.3634259259259259E-3</v>
      </c>
      <c r="AB13" s="18">
        <f t="shared" si="2"/>
        <v>1.7361111111111109E-4</v>
      </c>
      <c r="AC13" s="18">
        <f t="shared" si="3"/>
        <v>1.5370370370370371E-3</v>
      </c>
      <c r="AD13" s="68"/>
      <c r="AE13" s="62"/>
      <c r="AF13" s="68"/>
      <c r="AG13" s="62"/>
      <c r="AH13" s="82"/>
      <c r="AI13" s="62"/>
      <c r="AJ13" s="60"/>
      <c r="AK13" s="60"/>
      <c r="AL13" s="60"/>
      <c r="AM13" s="60"/>
    </row>
    <row r="14" spans="1:39" s="20" customFormat="1" x14ac:dyDescent="0.25">
      <c r="B14" s="77" t="s">
        <v>41</v>
      </c>
      <c r="C14" s="21">
        <v>1</v>
      </c>
      <c r="D14" s="39">
        <v>0</v>
      </c>
      <c r="E14" s="39">
        <v>0</v>
      </c>
      <c r="F14" s="39">
        <v>0</v>
      </c>
      <c r="G14" s="39">
        <v>5</v>
      </c>
      <c r="H14" s="39">
        <v>0</v>
      </c>
      <c r="I14" s="39">
        <v>0</v>
      </c>
      <c r="J14" s="39">
        <v>0</v>
      </c>
      <c r="K14" s="39">
        <v>0</v>
      </c>
      <c r="L14" s="39">
        <v>5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5</v>
      </c>
      <c r="U14" s="39">
        <v>0</v>
      </c>
      <c r="V14" s="39">
        <v>0</v>
      </c>
      <c r="W14" s="39">
        <v>0</v>
      </c>
      <c r="X14" s="17">
        <v>21</v>
      </c>
      <c r="Y14" s="17">
        <f t="shared" si="0"/>
        <v>0</v>
      </c>
      <c r="Z14" s="17">
        <f t="shared" si="1"/>
        <v>15</v>
      </c>
      <c r="AA14" s="18">
        <v>1.4011574074074074E-3</v>
      </c>
      <c r="AB14" s="18">
        <f t="shared" si="2"/>
        <v>1.7361111111111109E-4</v>
      </c>
      <c r="AC14" s="18">
        <f t="shared" si="3"/>
        <v>1.5747685185185185E-3</v>
      </c>
      <c r="AD14" s="71">
        <f t="shared" ref="AD14" si="8">MIN(AC14:AC15)</f>
        <v>1.5747685185185185E-3</v>
      </c>
      <c r="AE14" s="79">
        <v>6</v>
      </c>
      <c r="AF14" s="80">
        <v>74</v>
      </c>
      <c r="AG14" s="79">
        <v>0</v>
      </c>
      <c r="AH14" s="82">
        <f t="shared" ref="AH14" si="9">AD14/AD$24*100</f>
        <v>114.40343058942236</v>
      </c>
      <c r="AI14" s="79" t="s">
        <v>141</v>
      </c>
      <c r="AJ14" s="61" t="s">
        <v>92</v>
      </c>
      <c r="AK14" s="61" t="s">
        <v>93</v>
      </c>
      <c r="AL14" s="61" t="s">
        <v>94</v>
      </c>
      <c r="AM14" s="61" t="s">
        <v>95</v>
      </c>
    </row>
    <row r="15" spans="1:39" s="20" customFormat="1" x14ac:dyDescent="0.25">
      <c r="B15" s="78"/>
      <c r="C15" s="21">
        <v>2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5</v>
      </c>
      <c r="L15" s="39">
        <v>5</v>
      </c>
      <c r="M15" s="39">
        <v>0</v>
      </c>
      <c r="N15" s="39">
        <v>0</v>
      </c>
      <c r="O15" s="39">
        <v>20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5</v>
      </c>
      <c r="X15" s="17">
        <v>20</v>
      </c>
      <c r="Y15" s="17">
        <f t="shared" si="0"/>
        <v>0</v>
      </c>
      <c r="Z15" s="17">
        <f t="shared" si="1"/>
        <v>35</v>
      </c>
      <c r="AA15" s="18">
        <v>1.417824074074074E-3</v>
      </c>
      <c r="AB15" s="18">
        <f t="shared" si="2"/>
        <v>4.0509259259259258E-4</v>
      </c>
      <c r="AC15" s="18">
        <f t="shared" si="3"/>
        <v>1.8229166666666665E-3</v>
      </c>
      <c r="AD15" s="68"/>
      <c r="AE15" s="79"/>
      <c r="AF15" s="80"/>
      <c r="AG15" s="79"/>
      <c r="AH15" s="82"/>
      <c r="AI15" s="79"/>
      <c r="AJ15" s="61"/>
      <c r="AK15" s="61"/>
      <c r="AL15" s="61"/>
      <c r="AM15" s="61"/>
    </row>
    <row r="16" spans="1:39" x14ac:dyDescent="0.25">
      <c r="B16" s="69" t="s">
        <v>42</v>
      </c>
      <c r="C16" s="11">
        <v>1</v>
      </c>
      <c r="D16" s="40">
        <v>5</v>
      </c>
      <c r="E16" s="40">
        <v>5</v>
      </c>
      <c r="F16" s="40">
        <v>5</v>
      </c>
      <c r="G16" s="40">
        <v>5</v>
      </c>
      <c r="H16" s="40">
        <v>5</v>
      </c>
      <c r="I16" s="40">
        <v>0</v>
      </c>
      <c r="J16" s="40">
        <v>5</v>
      </c>
      <c r="K16" s="40">
        <v>5</v>
      </c>
      <c r="L16" s="40">
        <v>20</v>
      </c>
      <c r="M16" s="40">
        <v>10</v>
      </c>
      <c r="N16" s="40">
        <v>10</v>
      </c>
      <c r="O16" s="40">
        <v>5</v>
      </c>
      <c r="P16" s="40">
        <v>20</v>
      </c>
      <c r="Q16" s="40">
        <v>0</v>
      </c>
      <c r="R16" s="40">
        <v>10</v>
      </c>
      <c r="S16" s="40">
        <v>0</v>
      </c>
      <c r="T16" s="40">
        <v>5</v>
      </c>
      <c r="U16" s="40">
        <v>10</v>
      </c>
      <c r="V16" s="40">
        <v>5</v>
      </c>
      <c r="W16" s="40">
        <v>10</v>
      </c>
      <c r="X16" s="17">
        <v>46</v>
      </c>
      <c r="Y16" s="17">
        <f t="shared" si="0"/>
        <v>50</v>
      </c>
      <c r="Z16" s="17">
        <f t="shared" si="1"/>
        <v>190</v>
      </c>
      <c r="AA16" s="18">
        <v>2.5682870370370369E-3</v>
      </c>
      <c r="AB16" s="18">
        <f t="shared" si="2"/>
        <v>2.1990740740740738E-3</v>
      </c>
      <c r="AC16" s="18">
        <f t="shared" si="3"/>
        <v>4.7673611111111111E-3</v>
      </c>
      <c r="AD16" s="71">
        <f t="shared" ref="AD16" si="10">MIN(AC16:AC17)</f>
        <v>4.7673611111111111E-3</v>
      </c>
      <c r="AE16" s="62">
        <v>9</v>
      </c>
      <c r="AF16" s="68">
        <v>68</v>
      </c>
      <c r="AG16" s="62"/>
      <c r="AH16" s="82">
        <f t="shared" ref="AH16" si="11">AD16/AD$24*100</f>
        <v>346.33818212393845</v>
      </c>
      <c r="AI16" s="62"/>
      <c r="AJ16" s="61" t="s">
        <v>87</v>
      </c>
      <c r="AK16" s="61" t="s">
        <v>88</v>
      </c>
      <c r="AL16" s="61" t="s">
        <v>89</v>
      </c>
      <c r="AM16" s="61" t="s">
        <v>90</v>
      </c>
    </row>
    <row r="17" spans="2:39" x14ac:dyDescent="0.25">
      <c r="B17" s="70"/>
      <c r="C17" s="11">
        <v>2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>
        <v>1000</v>
      </c>
      <c r="T17" s="47"/>
      <c r="U17" s="47"/>
      <c r="V17" s="47"/>
      <c r="W17" s="47"/>
      <c r="X17" s="48"/>
      <c r="Y17" s="48">
        <f t="shared" si="0"/>
        <v>0</v>
      </c>
      <c r="Z17" s="48">
        <f t="shared" si="1"/>
        <v>1000</v>
      </c>
      <c r="AA17" s="49"/>
      <c r="AB17" s="49">
        <f t="shared" si="2"/>
        <v>1.1574074074074073E-2</v>
      </c>
      <c r="AC17" s="49">
        <f t="shared" si="3"/>
        <v>1.1574074074074073E-2</v>
      </c>
      <c r="AD17" s="68"/>
      <c r="AE17" s="62"/>
      <c r="AF17" s="68"/>
      <c r="AG17" s="62"/>
      <c r="AH17" s="82"/>
      <c r="AI17" s="62"/>
      <c r="AJ17" s="61"/>
      <c r="AK17" s="61"/>
      <c r="AL17" s="61"/>
      <c r="AM17" s="61"/>
    </row>
    <row r="18" spans="2:39" s="20" customFormat="1" ht="24" customHeight="1" x14ac:dyDescent="0.25">
      <c r="B18" s="77" t="s">
        <v>43</v>
      </c>
      <c r="C18" s="21">
        <v>1</v>
      </c>
      <c r="D18" s="39">
        <v>0</v>
      </c>
      <c r="E18" s="39">
        <v>0</v>
      </c>
      <c r="F18" s="39">
        <v>0</v>
      </c>
      <c r="G18" s="39">
        <v>0</v>
      </c>
      <c r="H18" s="39">
        <v>5</v>
      </c>
      <c r="I18" s="39">
        <v>0</v>
      </c>
      <c r="J18" s="39">
        <v>5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5</v>
      </c>
      <c r="R18" s="39">
        <v>5</v>
      </c>
      <c r="S18" s="39">
        <v>5</v>
      </c>
      <c r="T18" s="39">
        <v>0</v>
      </c>
      <c r="U18" s="39">
        <v>0</v>
      </c>
      <c r="V18" s="39">
        <v>0</v>
      </c>
      <c r="W18" s="39">
        <v>5</v>
      </c>
      <c r="X18" s="17">
        <v>22</v>
      </c>
      <c r="Y18" s="17">
        <f t="shared" si="0"/>
        <v>0</v>
      </c>
      <c r="Z18" s="17">
        <f t="shared" si="1"/>
        <v>30</v>
      </c>
      <c r="AA18" s="18">
        <v>1.3503472222222224E-3</v>
      </c>
      <c r="AB18" s="18">
        <f t="shared" si="2"/>
        <v>3.4722222222222218E-4</v>
      </c>
      <c r="AC18" s="18">
        <f t="shared" si="3"/>
        <v>1.6975694444444447E-3</v>
      </c>
      <c r="AD18" s="71">
        <f t="shared" ref="AD18" si="12">MIN(AC18:AC19)</f>
        <v>1.4826388888888888E-3</v>
      </c>
      <c r="AE18" s="79">
        <v>4</v>
      </c>
      <c r="AF18" s="80">
        <v>78</v>
      </c>
      <c r="AG18" s="79">
        <v>11</v>
      </c>
      <c r="AH18" s="82">
        <f t="shared" ref="AH18" si="13">AD18/AD$24*100</f>
        <v>107.71041789287817</v>
      </c>
      <c r="AI18" s="79" t="s">
        <v>140</v>
      </c>
      <c r="AJ18" s="60" t="s">
        <v>81</v>
      </c>
      <c r="AK18" s="60" t="s">
        <v>121</v>
      </c>
      <c r="AL18" s="60" t="s">
        <v>80</v>
      </c>
      <c r="AM18" s="60" t="s">
        <v>122</v>
      </c>
    </row>
    <row r="19" spans="2:39" s="20" customFormat="1" x14ac:dyDescent="0.25">
      <c r="B19" s="78"/>
      <c r="C19" s="21">
        <v>2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5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5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17">
        <v>20</v>
      </c>
      <c r="Y19" s="17">
        <f t="shared" si="0"/>
        <v>0</v>
      </c>
      <c r="Z19" s="17">
        <f t="shared" si="1"/>
        <v>10</v>
      </c>
      <c r="AA19" s="18">
        <v>1.3668981481481481E-3</v>
      </c>
      <c r="AB19" s="18">
        <f t="shared" si="2"/>
        <v>1.1574074074074073E-4</v>
      </c>
      <c r="AC19" s="18">
        <f t="shared" si="3"/>
        <v>1.4826388888888888E-3</v>
      </c>
      <c r="AD19" s="68"/>
      <c r="AE19" s="79"/>
      <c r="AF19" s="80"/>
      <c r="AG19" s="79"/>
      <c r="AH19" s="82"/>
      <c r="AI19" s="79"/>
      <c r="AJ19" s="60"/>
      <c r="AK19" s="60"/>
      <c r="AL19" s="60"/>
      <c r="AM19" s="60"/>
    </row>
    <row r="20" spans="2:39" ht="15" customHeight="1" x14ac:dyDescent="0.25">
      <c r="B20" s="69" t="s">
        <v>44</v>
      </c>
      <c r="C20" s="11">
        <v>1</v>
      </c>
      <c r="D20" s="40">
        <v>0</v>
      </c>
      <c r="E20" s="40">
        <v>0</v>
      </c>
      <c r="F20" s="40">
        <v>0</v>
      </c>
      <c r="G20" s="40">
        <v>0</v>
      </c>
      <c r="H20" s="40">
        <v>5</v>
      </c>
      <c r="I20" s="40">
        <v>5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17">
        <v>21</v>
      </c>
      <c r="Y20" s="17">
        <f t="shared" si="0"/>
        <v>0</v>
      </c>
      <c r="Z20" s="17">
        <f t="shared" si="1"/>
        <v>10</v>
      </c>
      <c r="AA20" s="18">
        <v>1.29375E-3</v>
      </c>
      <c r="AB20" s="18">
        <f t="shared" si="2"/>
        <v>1.1574074074074073E-4</v>
      </c>
      <c r="AC20" s="18">
        <f t="shared" si="3"/>
        <v>1.4094907407407407E-3</v>
      </c>
      <c r="AD20" s="71">
        <f t="shared" ref="AD20" si="14">MIN(AC20:AC21)</f>
        <v>1.4094907407407407E-3</v>
      </c>
      <c r="AE20" s="62">
        <v>2</v>
      </c>
      <c r="AF20" s="68">
        <v>90</v>
      </c>
      <c r="AG20" s="62">
        <v>0</v>
      </c>
      <c r="AH20" s="82">
        <f t="shared" ref="AH20" si="15">AD20/AD$24*100</f>
        <v>102.39636761119985</v>
      </c>
      <c r="AI20" s="62" t="s">
        <v>140</v>
      </c>
      <c r="AJ20" s="60" t="s">
        <v>123</v>
      </c>
      <c r="AK20" s="60" t="s">
        <v>124</v>
      </c>
      <c r="AL20" s="60" t="s">
        <v>125</v>
      </c>
      <c r="AM20" s="60" t="s">
        <v>126</v>
      </c>
    </row>
    <row r="21" spans="2:39" ht="15" customHeight="1" x14ac:dyDescent="0.25">
      <c r="B21" s="70"/>
      <c r="C21" s="11">
        <v>2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5</v>
      </c>
      <c r="M21" s="40">
        <v>0</v>
      </c>
      <c r="N21" s="40">
        <v>5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5</v>
      </c>
      <c r="W21" s="40">
        <v>0</v>
      </c>
      <c r="X21" s="17">
        <v>20</v>
      </c>
      <c r="Y21" s="17">
        <f t="shared" si="0"/>
        <v>0</v>
      </c>
      <c r="Z21" s="17">
        <f t="shared" si="1"/>
        <v>15</v>
      </c>
      <c r="AA21" s="18">
        <v>1.3349537037037036E-3</v>
      </c>
      <c r="AB21" s="18">
        <f t="shared" si="2"/>
        <v>1.7361111111111109E-4</v>
      </c>
      <c r="AC21" s="18">
        <f t="shared" si="3"/>
        <v>1.5085648148148148E-3</v>
      </c>
      <c r="AD21" s="68"/>
      <c r="AE21" s="62"/>
      <c r="AF21" s="68"/>
      <c r="AG21" s="62"/>
      <c r="AH21" s="82"/>
      <c r="AI21" s="62"/>
      <c r="AJ21" s="60"/>
      <c r="AK21" s="60"/>
      <c r="AL21" s="60"/>
      <c r="AM21" s="60"/>
    </row>
    <row r="22" spans="2:39" s="20" customFormat="1" ht="24" customHeight="1" x14ac:dyDescent="0.25">
      <c r="B22" s="77" t="s">
        <v>45</v>
      </c>
      <c r="C22" s="21">
        <v>1</v>
      </c>
      <c r="D22" s="39">
        <v>0</v>
      </c>
      <c r="E22" s="39">
        <v>0</v>
      </c>
      <c r="F22" s="39">
        <v>0</v>
      </c>
      <c r="G22" s="39">
        <v>5</v>
      </c>
      <c r="H22" s="39">
        <v>0</v>
      </c>
      <c r="I22" s="39">
        <v>0</v>
      </c>
      <c r="J22" s="39">
        <v>0</v>
      </c>
      <c r="K22" s="39">
        <v>5</v>
      </c>
      <c r="L22" s="39">
        <v>0</v>
      </c>
      <c r="M22" s="39">
        <v>0</v>
      </c>
      <c r="N22" s="39">
        <v>0</v>
      </c>
      <c r="O22" s="39">
        <v>5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5</v>
      </c>
      <c r="X22" s="17">
        <v>21</v>
      </c>
      <c r="Y22" s="17">
        <f t="shared" si="0"/>
        <v>0</v>
      </c>
      <c r="Z22" s="17">
        <f t="shared" si="1"/>
        <v>20</v>
      </c>
      <c r="AA22" s="18">
        <v>1.373611111111111E-3</v>
      </c>
      <c r="AB22" s="18">
        <f t="shared" si="2"/>
        <v>2.3148148148148146E-4</v>
      </c>
      <c r="AC22" s="18">
        <f t="shared" si="3"/>
        <v>1.6050925925925924E-3</v>
      </c>
      <c r="AD22" s="71">
        <f t="shared" ref="AD22" si="16">MIN(AC22:AC23)</f>
        <v>1.5885416666666667E-3</v>
      </c>
      <c r="AE22" s="79">
        <v>7</v>
      </c>
      <c r="AF22" s="80">
        <v>72</v>
      </c>
      <c r="AG22" s="79"/>
      <c r="AH22" s="82">
        <f t="shared" ref="AH22" si="17">AD22/AD$24*100</f>
        <v>115.4040191709409</v>
      </c>
      <c r="AI22" s="79" t="s">
        <v>141</v>
      </c>
      <c r="AJ22" s="60" t="s">
        <v>127</v>
      </c>
      <c r="AK22" s="60" t="s">
        <v>128</v>
      </c>
      <c r="AL22" s="60" t="s">
        <v>129</v>
      </c>
      <c r="AM22" s="60" t="s">
        <v>130</v>
      </c>
    </row>
    <row r="23" spans="2:39" s="20" customFormat="1" x14ac:dyDescent="0.25">
      <c r="B23" s="78"/>
      <c r="C23" s="21">
        <v>2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5</v>
      </c>
      <c r="L23" s="39">
        <v>0</v>
      </c>
      <c r="M23" s="39">
        <v>5</v>
      </c>
      <c r="N23" s="39">
        <v>0</v>
      </c>
      <c r="O23" s="39">
        <v>0</v>
      </c>
      <c r="P23" s="39">
        <v>5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17">
        <v>24</v>
      </c>
      <c r="Y23" s="17">
        <f t="shared" si="0"/>
        <v>0</v>
      </c>
      <c r="Z23" s="17">
        <f t="shared" si="1"/>
        <v>15</v>
      </c>
      <c r="AA23" s="18">
        <v>1.4149305555555556E-3</v>
      </c>
      <c r="AB23" s="18">
        <f t="shared" si="2"/>
        <v>1.7361111111111109E-4</v>
      </c>
      <c r="AC23" s="18">
        <f t="shared" si="3"/>
        <v>1.5885416666666667E-3</v>
      </c>
      <c r="AD23" s="68"/>
      <c r="AE23" s="79"/>
      <c r="AF23" s="80"/>
      <c r="AG23" s="79"/>
      <c r="AH23" s="82"/>
      <c r="AI23" s="79"/>
      <c r="AJ23" s="60"/>
      <c r="AK23" s="60"/>
      <c r="AL23" s="60"/>
      <c r="AM23" s="60"/>
    </row>
    <row r="24" spans="2:39" ht="24" customHeight="1" x14ac:dyDescent="0.25">
      <c r="B24" s="69" t="s">
        <v>46</v>
      </c>
      <c r="C24" s="11">
        <v>1</v>
      </c>
      <c r="D24" s="40">
        <v>0</v>
      </c>
      <c r="E24" s="40">
        <v>5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5</v>
      </c>
      <c r="M24" s="40">
        <v>5</v>
      </c>
      <c r="N24" s="40">
        <v>0</v>
      </c>
      <c r="O24" s="40">
        <v>0</v>
      </c>
      <c r="P24" s="40">
        <v>0</v>
      </c>
      <c r="Q24" s="40">
        <v>5</v>
      </c>
      <c r="R24" s="40">
        <v>5</v>
      </c>
      <c r="S24" s="40">
        <v>0</v>
      </c>
      <c r="T24" s="40">
        <v>0</v>
      </c>
      <c r="U24" s="40">
        <v>0</v>
      </c>
      <c r="V24" s="40">
        <v>0</v>
      </c>
      <c r="W24" s="40">
        <v>5</v>
      </c>
      <c r="X24" s="17">
        <v>20</v>
      </c>
      <c r="Y24" s="17">
        <f t="shared" si="0"/>
        <v>0</v>
      </c>
      <c r="Z24" s="17">
        <f t="shared" si="1"/>
        <v>30</v>
      </c>
      <c r="AA24" s="18">
        <v>1.3390046296296294E-3</v>
      </c>
      <c r="AB24" s="18">
        <f t="shared" si="2"/>
        <v>3.4722222222222218E-4</v>
      </c>
      <c r="AC24" s="18">
        <f t="shared" si="3"/>
        <v>1.6862268518518515E-3</v>
      </c>
      <c r="AD24" s="71">
        <f t="shared" ref="AD24" si="18">MIN(AC24:AC25)</f>
        <v>1.3765046296296296E-3</v>
      </c>
      <c r="AE24" s="62">
        <v>1</v>
      </c>
      <c r="AF24" s="68">
        <v>100</v>
      </c>
      <c r="AG24" s="62">
        <v>7</v>
      </c>
      <c r="AH24" s="82">
        <f t="shared" ref="AH24" si="19">AD24/AD$24*100</f>
        <v>100</v>
      </c>
      <c r="AI24" s="62" t="s">
        <v>140</v>
      </c>
      <c r="AJ24" s="61" t="s">
        <v>131</v>
      </c>
      <c r="AK24" s="61" t="s">
        <v>132</v>
      </c>
      <c r="AL24" s="60" t="s">
        <v>133</v>
      </c>
      <c r="AM24" s="60" t="s">
        <v>96</v>
      </c>
    </row>
    <row r="25" spans="2:39" x14ac:dyDescent="0.25">
      <c r="B25" s="70"/>
      <c r="C25" s="11">
        <v>2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5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17">
        <v>19</v>
      </c>
      <c r="Y25" s="17">
        <f t="shared" si="0"/>
        <v>0</v>
      </c>
      <c r="Z25" s="17">
        <f t="shared" si="1"/>
        <v>5</v>
      </c>
      <c r="AA25" s="18">
        <v>1.3186342592592592E-3</v>
      </c>
      <c r="AB25" s="18">
        <f t="shared" si="2"/>
        <v>5.7870370370370366E-5</v>
      </c>
      <c r="AC25" s="18">
        <f t="shared" si="3"/>
        <v>1.3765046296296296E-3</v>
      </c>
      <c r="AD25" s="68"/>
      <c r="AE25" s="62"/>
      <c r="AF25" s="68"/>
      <c r="AG25" s="62"/>
      <c r="AH25" s="82"/>
      <c r="AI25" s="62"/>
      <c r="AJ25" s="61"/>
      <c r="AK25" s="61"/>
      <c r="AL25" s="60"/>
      <c r="AM25" s="60"/>
    </row>
    <row r="27" spans="2:39" x14ac:dyDescent="0.25">
      <c r="B27" s="9" t="s">
        <v>136</v>
      </c>
      <c r="D27" s="3"/>
      <c r="E27" s="3"/>
      <c r="F27" s="3"/>
      <c r="H27" t="s">
        <v>137</v>
      </c>
    </row>
  </sheetData>
  <mergeCells count="129">
    <mergeCell ref="AI20:AI21"/>
    <mergeCell ref="AI22:AI23"/>
    <mergeCell ref="AI24:AI25"/>
    <mergeCell ref="B1:L1"/>
    <mergeCell ref="B3:L3"/>
    <mergeCell ref="AH18:AH19"/>
    <mergeCell ref="AH20:AH21"/>
    <mergeCell ref="AH22:AH23"/>
    <mergeCell ref="AH24:AH25"/>
    <mergeCell ref="AI6:AI7"/>
    <mergeCell ref="AI8:AI9"/>
    <mergeCell ref="AI10:AI11"/>
    <mergeCell ref="AI12:AI13"/>
    <mergeCell ref="AI14:AI15"/>
    <mergeCell ref="AI16:AI17"/>
    <mergeCell ref="AG18:AG19"/>
    <mergeCell ref="B2:L2"/>
    <mergeCell ref="B4:E4"/>
    <mergeCell ref="G4:J4"/>
    <mergeCell ref="L4:O4"/>
    <mergeCell ref="AI18:AI19"/>
    <mergeCell ref="B18:B19"/>
    <mergeCell ref="AD18:AD19"/>
    <mergeCell ref="AE18:AE19"/>
    <mergeCell ref="AH10:AH11"/>
    <mergeCell ref="AH12:AH13"/>
    <mergeCell ref="AH14:AH15"/>
    <mergeCell ref="AH16:AH17"/>
    <mergeCell ref="AG6:AG7"/>
    <mergeCell ref="AG8:AG9"/>
    <mergeCell ref="AG10:AG11"/>
    <mergeCell ref="AG12:AG13"/>
    <mergeCell ref="AG14:AG15"/>
    <mergeCell ref="AG16:AG17"/>
    <mergeCell ref="B22:B23"/>
    <mergeCell ref="AD22:AD23"/>
    <mergeCell ref="AE22:AE23"/>
    <mergeCell ref="AF22:AF23"/>
    <mergeCell ref="B24:B25"/>
    <mergeCell ref="AD24:AD25"/>
    <mergeCell ref="AE24:AE25"/>
    <mergeCell ref="AF24:AF25"/>
    <mergeCell ref="AG20:AG21"/>
    <mergeCell ref="AG22:AG23"/>
    <mergeCell ref="AG24:AG25"/>
    <mergeCell ref="B20:B21"/>
    <mergeCell ref="AD20:AD21"/>
    <mergeCell ref="AE20:AE21"/>
    <mergeCell ref="AF20:AF21"/>
    <mergeCell ref="B14:B15"/>
    <mergeCell ref="AD14:AD15"/>
    <mergeCell ref="AE14:AE15"/>
    <mergeCell ref="AF14:AF15"/>
    <mergeCell ref="B16:B17"/>
    <mergeCell ref="AD16:AD17"/>
    <mergeCell ref="AE16:AE17"/>
    <mergeCell ref="AF16:AF17"/>
    <mergeCell ref="AF18:AF19"/>
    <mergeCell ref="AF12:AF13"/>
    <mergeCell ref="AE6:AE7"/>
    <mergeCell ref="AF6:AF7"/>
    <mergeCell ref="B8:B9"/>
    <mergeCell ref="AD8:AD9"/>
    <mergeCell ref="AE8:AE9"/>
    <mergeCell ref="AF8:AF9"/>
    <mergeCell ref="V6:W7"/>
    <mergeCell ref="X6:X7"/>
    <mergeCell ref="Y6:Y7"/>
    <mergeCell ref="Z6:Z7"/>
    <mergeCell ref="AA6:AC6"/>
    <mergeCell ref="AD6:AD7"/>
    <mergeCell ref="J6:K7"/>
    <mergeCell ref="L6:M7"/>
    <mergeCell ref="N6:O7"/>
    <mergeCell ref="B10:B11"/>
    <mergeCell ref="AD10:AD11"/>
    <mergeCell ref="AE10:AE11"/>
    <mergeCell ref="AF10:AF11"/>
    <mergeCell ref="B12:B13"/>
    <mergeCell ref="AD12:AD13"/>
    <mergeCell ref="AE12:AE13"/>
    <mergeCell ref="AJ6:AM7"/>
    <mergeCell ref="AJ8:AJ9"/>
    <mergeCell ref="AK8:AK9"/>
    <mergeCell ref="AL8:AL9"/>
    <mergeCell ref="AM8:AM9"/>
    <mergeCell ref="B5:D5"/>
    <mergeCell ref="P6:Q7"/>
    <mergeCell ref="R6:S7"/>
    <mergeCell ref="T6:U7"/>
    <mergeCell ref="B6:B7"/>
    <mergeCell ref="C6:C7"/>
    <mergeCell ref="D6:E7"/>
    <mergeCell ref="F6:G7"/>
    <mergeCell ref="H6:I7"/>
    <mergeCell ref="AH6:AH7"/>
    <mergeCell ref="AH8:AH9"/>
    <mergeCell ref="AJ14:AJ15"/>
    <mergeCell ref="AK14:AK15"/>
    <mergeCell ref="AL14:AL15"/>
    <mergeCell ref="AM14:AM15"/>
    <mergeCell ref="AJ16:AJ17"/>
    <mergeCell ref="AK16:AK17"/>
    <mergeCell ref="AL16:AL17"/>
    <mergeCell ref="AM16:AM17"/>
    <mergeCell ref="AJ10:AJ11"/>
    <mergeCell ref="AK10:AK11"/>
    <mergeCell ref="AL10:AL11"/>
    <mergeCell ref="AM10:AM11"/>
    <mergeCell ref="AJ12:AJ13"/>
    <mergeCell ref="AK12:AK13"/>
    <mergeCell ref="AL12:AL13"/>
    <mergeCell ref="AM12:AM13"/>
    <mergeCell ref="AJ22:AJ23"/>
    <mergeCell ref="AK22:AK23"/>
    <mergeCell ref="AL22:AL23"/>
    <mergeCell ref="AM22:AM23"/>
    <mergeCell ref="AJ24:AJ25"/>
    <mergeCell ref="AK24:AK25"/>
    <mergeCell ref="AL24:AL25"/>
    <mergeCell ref="AM24:AM25"/>
    <mergeCell ref="AJ18:AJ19"/>
    <mergeCell ref="AK18:AK19"/>
    <mergeCell ref="AL18:AL19"/>
    <mergeCell ref="AM18:AM19"/>
    <mergeCell ref="AJ20:AJ21"/>
    <mergeCell ref="AK20:AK21"/>
    <mergeCell ref="AL20:AL21"/>
    <mergeCell ref="AM20:AM21"/>
  </mergeCells>
  <pageMargins left="0.25" right="0.25" top="0.75" bottom="0.75" header="0.3" footer="0.3"/>
  <pageSetup paperSize="9" scale="4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54"/>
  <sheetViews>
    <sheetView topLeftCell="D1" zoomScale="80" zoomScaleNormal="80" workbookViewId="0">
      <selection activeCell="AF1" sqref="AF1:AF1048576"/>
    </sheetView>
  </sheetViews>
  <sheetFormatPr defaultRowHeight="15" x14ac:dyDescent="0.25"/>
  <cols>
    <col min="1" max="1" width="4.42578125" hidden="1" customWidth="1"/>
    <col min="2" max="2" width="13.42578125" customWidth="1"/>
    <col min="3" max="28" width="9.140625" customWidth="1"/>
    <col min="31" max="31" width="7.28515625" customWidth="1"/>
    <col min="32" max="32" width="7.5703125" customWidth="1"/>
  </cols>
  <sheetData>
    <row r="1" spans="2:31" ht="15.75" customHeight="1" x14ac:dyDescent="0.25">
      <c r="B1" s="83" t="s">
        <v>143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31" ht="15.75" customHeight="1" x14ac:dyDescent="0.25">
      <c r="B2" s="87" t="s">
        <v>144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2:31" ht="15" customHeight="1" x14ac:dyDescent="0.25">
      <c r="B3" s="84" t="s">
        <v>142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31" x14ac:dyDescent="0.25">
      <c r="B4" s="88" t="s">
        <v>145</v>
      </c>
      <c r="C4" s="88"/>
      <c r="D4" s="88"/>
      <c r="E4" s="88"/>
      <c r="F4" s="50"/>
      <c r="G4" s="89" t="s">
        <v>146</v>
      </c>
      <c r="H4" s="89"/>
      <c r="I4" s="89"/>
      <c r="J4" s="89"/>
      <c r="L4" s="90"/>
      <c r="M4" s="90"/>
      <c r="N4" s="90"/>
      <c r="O4" s="90"/>
    </row>
    <row r="5" spans="2:31" ht="39" hidden="1" customHeight="1" x14ac:dyDescent="0.25">
      <c r="B5" s="63" t="s">
        <v>34</v>
      </c>
      <c r="C5" s="63"/>
      <c r="D5" s="63"/>
      <c r="F5" s="23" t="s">
        <v>13</v>
      </c>
      <c r="I5" t="s">
        <v>31</v>
      </c>
      <c r="J5">
        <v>40</v>
      </c>
      <c r="N5" s="19">
        <v>1.1574074074074073E-5</v>
      </c>
    </row>
    <row r="6" spans="2:31" hidden="1" x14ac:dyDescent="0.25">
      <c r="B6" s="7"/>
    </row>
    <row r="7" spans="2:31" ht="15" customHeight="1" x14ac:dyDescent="0.25">
      <c r="B7" s="66" t="s">
        <v>1</v>
      </c>
      <c r="C7" s="62" t="s">
        <v>12</v>
      </c>
      <c r="D7" s="64" t="s">
        <v>15</v>
      </c>
      <c r="E7" s="64"/>
      <c r="F7" s="64" t="s">
        <v>16</v>
      </c>
      <c r="G7" s="64"/>
      <c r="H7" s="64" t="s">
        <v>17</v>
      </c>
      <c r="I7" s="64"/>
      <c r="J7" s="64" t="s">
        <v>18</v>
      </c>
      <c r="K7" s="64"/>
      <c r="L7" s="64" t="s">
        <v>19</v>
      </c>
      <c r="M7" s="64"/>
      <c r="N7" s="64" t="s">
        <v>20</v>
      </c>
      <c r="O7" s="64"/>
      <c r="P7" s="64" t="s">
        <v>21</v>
      </c>
      <c r="Q7" s="64"/>
      <c r="R7" s="64" t="s">
        <v>22</v>
      </c>
      <c r="S7" s="64"/>
      <c r="T7" s="64" t="s">
        <v>23</v>
      </c>
      <c r="U7" s="64"/>
      <c r="V7" s="64" t="s">
        <v>134</v>
      </c>
      <c r="W7" s="64"/>
      <c r="X7" s="64" t="s">
        <v>24</v>
      </c>
      <c r="Y7" s="73" t="s">
        <v>25</v>
      </c>
      <c r="Z7" s="73" t="s">
        <v>26</v>
      </c>
      <c r="AA7" s="64" t="s">
        <v>27</v>
      </c>
      <c r="AB7" s="64"/>
      <c r="AC7" s="64"/>
      <c r="AD7" s="75" t="s">
        <v>32</v>
      </c>
      <c r="AE7" s="62" t="s">
        <v>3</v>
      </c>
    </row>
    <row r="8" spans="2:31" x14ac:dyDescent="0.25">
      <c r="B8" s="66"/>
      <c r="C8" s="62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4"/>
      <c r="U8" s="64"/>
      <c r="V8" s="64"/>
      <c r="W8" s="64"/>
      <c r="X8" s="64"/>
      <c r="Y8" s="73"/>
      <c r="Z8" s="73"/>
      <c r="AA8" s="42" t="s">
        <v>28</v>
      </c>
      <c r="AB8" s="42" t="s">
        <v>29</v>
      </c>
      <c r="AC8" s="42" t="s">
        <v>30</v>
      </c>
      <c r="AD8" s="76"/>
      <c r="AE8" s="62"/>
    </row>
    <row r="9" spans="2:31" s="20" customFormat="1" x14ac:dyDescent="0.25">
      <c r="B9" s="77" t="s">
        <v>47</v>
      </c>
      <c r="C9" s="21">
        <v>1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5</v>
      </c>
      <c r="K9" s="41">
        <v>0</v>
      </c>
      <c r="L9" s="41">
        <v>5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4">
        <v>0</v>
      </c>
      <c r="U9" s="44">
        <v>0</v>
      </c>
      <c r="V9" s="44">
        <v>0</v>
      </c>
      <c r="W9" s="44">
        <v>5</v>
      </c>
      <c r="X9" s="53">
        <v>26</v>
      </c>
      <c r="Y9" s="17">
        <f>IF(X9&gt;40,50,0)</f>
        <v>0</v>
      </c>
      <c r="Z9" s="17">
        <f>SUM(D9:W9)+Y9</f>
        <v>15</v>
      </c>
      <c r="AA9" s="18">
        <v>1.5652777777777776E-3</v>
      </c>
      <c r="AB9" s="18">
        <f>Z9*$N$5</f>
        <v>1.7361111111111109E-4</v>
      </c>
      <c r="AC9" s="18">
        <f>AA9+AB9</f>
        <v>1.7388888888888888E-3</v>
      </c>
      <c r="AD9" s="103">
        <f>MIN(AC9:AC10)</f>
        <v>1.7388888888888888E-3</v>
      </c>
      <c r="AE9" s="93">
        <v>2</v>
      </c>
    </row>
    <row r="10" spans="2:31" s="20" customFormat="1" x14ac:dyDescent="0.25">
      <c r="B10" s="78"/>
      <c r="C10" s="21">
        <v>2</v>
      </c>
      <c r="D10" s="41">
        <v>5</v>
      </c>
      <c r="E10" s="41">
        <v>5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5</v>
      </c>
      <c r="P10" s="41">
        <v>5</v>
      </c>
      <c r="Q10" s="41">
        <v>0</v>
      </c>
      <c r="R10" s="41">
        <v>0</v>
      </c>
      <c r="S10" s="41">
        <v>5</v>
      </c>
      <c r="T10" s="44">
        <v>0</v>
      </c>
      <c r="U10" s="44">
        <v>0</v>
      </c>
      <c r="V10" s="44">
        <v>0</v>
      </c>
      <c r="W10" s="44">
        <v>5</v>
      </c>
      <c r="X10" s="53">
        <v>28</v>
      </c>
      <c r="Y10" s="17">
        <f t="shared" ref="Y10:Y28" si="0">IF(X10&gt;40,50,0)</f>
        <v>0</v>
      </c>
      <c r="Z10" s="17">
        <f t="shared" ref="Z10:Z28" si="1">SUM(D10:W10)+Y10</f>
        <v>30</v>
      </c>
      <c r="AA10" s="18">
        <v>1.5997685185185184E-3</v>
      </c>
      <c r="AB10" s="18">
        <f t="shared" ref="AB10:AB26" si="2">Z10*$N$5</f>
        <v>3.4722222222222218E-4</v>
      </c>
      <c r="AC10" s="18">
        <f t="shared" ref="AC10:AC26" si="3">AA10+AB10</f>
        <v>1.9469907407407405E-3</v>
      </c>
      <c r="AD10" s="80"/>
      <c r="AE10" s="94"/>
    </row>
    <row r="11" spans="2:31" x14ac:dyDescent="0.25">
      <c r="B11" s="69" t="s">
        <v>48</v>
      </c>
      <c r="C11" s="25">
        <v>1</v>
      </c>
      <c r="D11" s="51">
        <v>5</v>
      </c>
      <c r="E11" s="51">
        <v>5</v>
      </c>
      <c r="F11" s="51">
        <v>0</v>
      </c>
      <c r="G11" s="51">
        <v>10</v>
      </c>
      <c r="H11" s="51">
        <v>5</v>
      </c>
      <c r="I11" s="51">
        <v>5</v>
      </c>
      <c r="J11" s="51">
        <v>0</v>
      </c>
      <c r="K11" s="51">
        <v>20</v>
      </c>
      <c r="L11" s="51">
        <v>5</v>
      </c>
      <c r="M11" s="51">
        <v>5</v>
      </c>
      <c r="N11" s="51">
        <v>0</v>
      </c>
      <c r="O11" s="51">
        <v>5</v>
      </c>
      <c r="P11" s="51">
        <v>5</v>
      </c>
      <c r="Q11" s="51">
        <v>0</v>
      </c>
      <c r="R11" s="51">
        <v>5</v>
      </c>
      <c r="S11" s="51">
        <v>0</v>
      </c>
      <c r="T11" s="52">
        <v>0</v>
      </c>
      <c r="U11" s="52">
        <v>10</v>
      </c>
      <c r="V11" s="52">
        <v>5</v>
      </c>
      <c r="W11" s="52">
        <v>5</v>
      </c>
      <c r="X11" s="54">
        <v>35</v>
      </c>
      <c r="Y11" s="17">
        <f t="shared" si="0"/>
        <v>0</v>
      </c>
      <c r="Z11" s="17">
        <f t="shared" si="1"/>
        <v>95</v>
      </c>
      <c r="AA11" s="24">
        <v>2.3162037037037036E-3</v>
      </c>
      <c r="AB11" s="24">
        <f t="shared" si="2"/>
        <v>1.0995370370370369E-3</v>
      </c>
      <c r="AC11" s="24">
        <f t="shared" si="3"/>
        <v>3.4157407407407405E-3</v>
      </c>
      <c r="AD11" s="95">
        <f t="shared" ref="AD11" si="4">MIN(AC11:AC12)</f>
        <v>3.350810185185185E-3</v>
      </c>
      <c r="AE11" s="101">
        <v>7</v>
      </c>
    </row>
    <row r="12" spans="2:31" x14ac:dyDescent="0.25">
      <c r="B12" s="70"/>
      <c r="C12" s="25">
        <v>2</v>
      </c>
      <c r="D12" s="51">
        <v>5</v>
      </c>
      <c r="E12" s="51">
        <v>0</v>
      </c>
      <c r="F12" s="51">
        <v>0</v>
      </c>
      <c r="G12" s="51">
        <v>10</v>
      </c>
      <c r="H12" s="51">
        <v>0</v>
      </c>
      <c r="I12" s="51">
        <v>0</v>
      </c>
      <c r="J12" s="51">
        <v>5</v>
      </c>
      <c r="K12" s="51">
        <v>10</v>
      </c>
      <c r="L12" s="51">
        <v>5</v>
      </c>
      <c r="M12" s="51">
        <v>0</v>
      </c>
      <c r="N12" s="51">
        <v>0</v>
      </c>
      <c r="O12" s="51">
        <v>5</v>
      </c>
      <c r="P12" s="51">
        <v>10</v>
      </c>
      <c r="Q12" s="51">
        <v>0</v>
      </c>
      <c r="R12" s="51">
        <v>0</v>
      </c>
      <c r="S12" s="51">
        <v>5</v>
      </c>
      <c r="T12" s="52">
        <v>5</v>
      </c>
      <c r="U12" s="52">
        <v>5</v>
      </c>
      <c r="V12" s="52">
        <v>5</v>
      </c>
      <c r="W12" s="52">
        <v>5</v>
      </c>
      <c r="X12" s="54">
        <v>39</v>
      </c>
      <c r="Y12" s="17">
        <f t="shared" si="0"/>
        <v>0</v>
      </c>
      <c r="Z12" s="17">
        <f t="shared" si="1"/>
        <v>75</v>
      </c>
      <c r="AA12" s="24">
        <v>2.4827546296296295E-3</v>
      </c>
      <c r="AB12" s="24">
        <f t="shared" si="2"/>
        <v>8.6805555555555551E-4</v>
      </c>
      <c r="AC12" s="24">
        <f t="shared" si="3"/>
        <v>3.350810185185185E-3</v>
      </c>
      <c r="AD12" s="96"/>
      <c r="AE12" s="102"/>
    </row>
    <row r="13" spans="2:31" s="20" customFormat="1" x14ac:dyDescent="0.25">
      <c r="B13" s="77" t="s">
        <v>49</v>
      </c>
      <c r="C13" s="21">
        <v>1</v>
      </c>
      <c r="D13" s="41">
        <v>0</v>
      </c>
      <c r="E13" s="41">
        <v>0</v>
      </c>
      <c r="F13" s="41">
        <v>5</v>
      </c>
      <c r="G13" s="41">
        <v>0</v>
      </c>
      <c r="H13" s="41">
        <v>5</v>
      </c>
      <c r="I13" s="41">
        <v>5</v>
      </c>
      <c r="J13" s="41">
        <v>0</v>
      </c>
      <c r="K13" s="41">
        <v>0</v>
      </c>
      <c r="L13" s="41">
        <v>0</v>
      </c>
      <c r="M13" s="41">
        <v>5</v>
      </c>
      <c r="N13" s="41">
        <v>5</v>
      </c>
      <c r="O13" s="41">
        <v>5</v>
      </c>
      <c r="P13" s="41">
        <v>0</v>
      </c>
      <c r="Q13" s="41">
        <v>5</v>
      </c>
      <c r="R13" s="41">
        <v>0</v>
      </c>
      <c r="S13" s="41">
        <v>5</v>
      </c>
      <c r="T13" s="44">
        <v>0</v>
      </c>
      <c r="U13" s="44">
        <v>0</v>
      </c>
      <c r="V13" s="44">
        <v>0</v>
      </c>
      <c r="W13" s="44">
        <v>5</v>
      </c>
      <c r="X13" s="53">
        <v>30</v>
      </c>
      <c r="Y13" s="17">
        <f t="shared" si="0"/>
        <v>0</v>
      </c>
      <c r="Z13" s="17">
        <f t="shared" si="1"/>
        <v>45</v>
      </c>
      <c r="AA13" s="18">
        <v>1.7950231481481482E-3</v>
      </c>
      <c r="AB13" s="18">
        <f t="shared" si="2"/>
        <v>5.2083333333333333E-4</v>
      </c>
      <c r="AC13" s="18">
        <f t="shared" si="3"/>
        <v>2.3158564814814817E-3</v>
      </c>
      <c r="AD13" s="103">
        <f t="shared" ref="AD13" si="5">MIN(AC13:AC14)</f>
        <v>2.3158564814814817E-3</v>
      </c>
      <c r="AE13" s="93">
        <v>4</v>
      </c>
    </row>
    <row r="14" spans="2:31" s="20" customFormat="1" x14ac:dyDescent="0.25">
      <c r="B14" s="78"/>
      <c r="C14" s="21">
        <v>2</v>
      </c>
      <c r="D14" s="41">
        <v>5</v>
      </c>
      <c r="E14" s="41">
        <v>0</v>
      </c>
      <c r="F14" s="41">
        <v>0</v>
      </c>
      <c r="G14" s="41">
        <v>0</v>
      </c>
      <c r="H14" s="41">
        <v>0</v>
      </c>
      <c r="I14" s="41">
        <v>5</v>
      </c>
      <c r="J14" s="41">
        <v>5</v>
      </c>
      <c r="K14" s="41">
        <v>0</v>
      </c>
      <c r="L14" s="41">
        <v>0</v>
      </c>
      <c r="M14" s="41">
        <v>5</v>
      </c>
      <c r="N14" s="41">
        <v>10</v>
      </c>
      <c r="O14" s="41">
        <v>5</v>
      </c>
      <c r="P14" s="41">
        <v>5</v>
      </c>
      <c r="Q14" s="41">
        <v>0</v>
      </c>
      <c r="R14" s="41">
        <v>0</v>
      </c>
      <c r="S14" s="41">
        <v>0</v>
      </c>
      <c r="T14" s="44">
        <v>0</v>
      </c>
      <c r="U14" s="44">
        <v>0</v>
      </c>
      <c r="V14" s="44">
        <v>0</v>
      </c>
      <c r="W14" s="44">
        <v>50</v>
      </c>
      <c r="X14" s="53">
        <v>25</v>
      </c>
      <c r="Y14" s="17">
        <f t="shared" si="0"/>
        <v>0</v>
      </c>
      <c r="Z14" s="17">
        <f t="shared" si="1"/>
        <v>90</v>
      </c>
      <c r="AA14" s="18">
        <v>2.0370370370370373E-3</v>
      </c>
      <c r="AB14" s="18">
        <f t="shared" si="2"/>
        <v>1.0416666666666667E-3</v>
      </c>
      <c r="AC14" s="18">
        <f t="shared" si="3"/>
        <v>3.0787037037037042E-3</v>
      </c>
      <c r="AD14" s="80"/>
      <c r="AE14" s="94"/>
    </row>
    <row r="15" spans="2:31" x14ac:dyDescent="0.25">
      <c r="B15" s="69" t="s">
        <v>50</v>
      </c>
      <c r="C15" s="25">
        <v>1</v>
      </c>
      <c r="D15" s="51">
        <v>5</v>
      </c>
      <c r="E15" s="51">
        <v>5</v>
      </c>
      <c r="F15" s="51">
        <v>10</v>
      </c>
      <c r="G15" s="51">
        <v>10</v>
      </c>
      <c r="H15" s="51">
        <v>0</v>
      </c>
      <c r="I15" s="51">
        <v>50</v>
      </c>
      <c r="J15" s="51">
        <v>5</v>
      </c>
      <c r="K15" s="51">
        <v>10</v>
      </c>
      <c r="L15" s="51">
        <v>0</v>
      </c>
      <c r="M15" s="51">
        <v>5</v>
      </c>
      <c r="N15" s="51">
        <v>20</v>
      </c>
      <c r="O15" s="51">
        <v>20</v>
      </c>
      <c r="P15" s="51">
        <v>50</v>
      </c>
      <c r="Q15" s="51">
        <v>5</v>
      </c>
      <c r="R15" s="51">
        <v>0</v>
      </c>
      <c r="S15" s="51">
        <v>5</v>
      </c>
      <c r="T15" s="52">
        <v>0</v>
      </c>
      <c r="U15" s="52">
        <v>50</v>
      </c>
      <c r="V15" s="52">
        <v>20</v>
      </c>
      <c r="W15" s="52">
        <v>5</v>
      </c>
      <c r="X15" s="54">
        <v>73</v>
      </c>
      <c r="Y15" s="17">
        <f t="shared" si="0"/>
        <v>50</v>
      </c>
      <c r="Z15" s="17">
        <f t="shared" si="1"/>
        <v>325</v>
      </c>
      <c r="AA15" s="24">
        <v>5.642361111111111E-3</v>
      </c>
      <c r="AB15" s="24">
        <f t="shared" si="2"/>
        <v>3.7615740740740739E-3</v>
      </c>
      <c r="AC15" s="24">
        <f t="shared" si="3"/>
        <v>9.4039351851851853E-3</v>
      </c>
      <c r="AD15" s="95">
        <f t="shared" ref="AD15:AD17" si="6">MIN(AC15:AC16)</f>
        <v>5.9403935185185185E-3</v>
      </c>
      <c r="AE15" s="101">
        <v>10</v>
      </c>
    </row>
    <row r="16" spans="2:31" x14ac:dyDescent="0.25">
      <c r="B16" s="70"/>
      <c r="C16" s="25">
        <v>2</v>
      </c>
      <c r="D16" s="51">
        <v>0</v>
      </c>
      <c r="E16" s="51">
        <v>5</v>
      </c>
      <c r="F16" s="51">
        <v>0</v>
      </c>
      <c r="G16" s="51">
        <v>5</v>
      </c>
      <c r="H16" s="51">
        <v>0</v>
      </c>
      <c r="I16" s="51">
        <v>50</v>
      </c>
      <c r="J16" s="51">
        <v>5</v>
      </c>
      <c r="K16" s="51">
        <v>5</v>
      </c>
      <c r="L16" s="51">
        <v>5</v>
      </c>
      <c r="M16" s="51">
        <v>5</v>
      </c>
      <c r="N16" s="51">
        <v>20</v>
      </c>
      <c r="O16" s="51">
        <v>5</v>
      </c>
      <c r="P16" s="51">
        <v>5</v>
      </c>
      <c r="Q16" s="51">
        <v>5</v>
      </c>
      <c r="R16" s="51">
        <v>0</v>
      </c>
      <c r="S16" s="51">
        <v>5</v>
      </c>
      <c r="T16" s="52">
        <v>0</v>
      </c>
      <c r="U16" s="52">
        <v>0</v>
      </c>
      <c r="V16" s="52">
        <v>20</v>
      </c>
      <c r="W16" s="52">
        <v>10</v>
      </c>
      <c r="X16" s="54">
        <v>51</v>
      </c>
      <c r="Y16" s="17">
        <f t="shared" si="0"/>
        <v>50</v>
      </c>
      <c r="Z16" s="17">
        <f t="shared" si="1"/>
        <v>200</v>
      </c>
      <c r="AA16" s="24">
        <v>3.6255787037037038E-3</v>
      </c>
      <c r="AB16" s="24">
        <f t="shared" si="2"/>
        <v>2.3148148148148147E-3</v>
      </c>
      <c r="AC16" s="24">
        <f t="shared" si="3"/>
        <v>5.9403935185185185E-3</v>
      </c>
      <c r="AD16" s="96"/>
      <c r="AE16" s="102"/>
    </row>
    <row r="17" spans="1:31" s="20" customFormat="1" x14ac:dyDescent="0.25">
      <c r="B17" s="77" t="s">
        <v>51</v>
      </c>
      <c r="C17" s="21">
        <v>1</v>
      </c>
      <c r="D17" s="41">
        <v>0</v>
      </c>
      <c r="E17" s="41">
        <v>5</v>
      </c>
      <c r="F17" s="41">
        <v>5</v>
      </c>
      <c r="G17" s="41">
        <v>0</v>
      </c>
      <c r="H17" s="41">
        <v>0</v>
      </c>
      <c r="I17" s="41">
        <v>0</v>
      </c>
      <c r="J17" s="41">
        <v>5</v>
      </c>
      <c r="K17" s="41">
        <v>5</v>
      </c>
      <c r="L17" s="41">
        <v>0</v>
      </c>
      <c r="M17" s="41">
        <v>20</v>
      </c>
      <c r="N17" s="41">
        <v>5</v>
      </c>
      <c r="O17" s="41">
        <v>5</v>
      </c>
      <c r="P17" s="41">
        <v>5</v>
      </c>
      <c r="Q17" s="41">
        <v>5</v>
      </c>
      <c r="R17" s="41">
        <v>5</v>
      </c>
      <c r="S17" s="41">
        <v>0</v>
      </c>
      <c r="T17" s="44">
        <v>0</v>
      </c>
      <c r="U17" s="44">
        <v>5</v>
      </c>
      <c r="V17" s="44">
        <v>0</v>
      </c>
      <c r="W17" s="44">
        <v>5</v>
      </c>
      <c r="X17" s="53">
        <v>48</v>
      </c>
      <c r="Y17" s="17">
        <f t="shared" si="0"/>
        <v>50</v>
      </c>
      <c r="Z17" s="17">
        <f t="shared" si="1"/>
        <v>125</v>
      </c>
      <c r="AA17" s="18">
        <v>2.7694444444444442E-3</v>
      </c>
      <c r="AB17" s="18">
        <f t="shared" si="2"/>
        <v>1.4467592592592592E-3</v>
      </c>
      <c r="AC17" s="18">
        <f t="shared" si="3"/>
        <v>4.2162037037037029E-3</v>
      </c>
      <c r="AD17" s="95">
        <f t="shared" si="6"/>
        <v>3.8234953703703703E-3</v>
      </c>
      <c r="AE17" s="93">
        <v>8</v>
      </c>
    </row>
    <row r="18" spans="1:31" s="20" customFormat="1" x14ac:dyDescent="0.25">
      <c r="B18" s="78"/>
      <c r="C18" s="21">
        <v>2</v>
      </c>
      <c r="D18" s="41">
        <v>0</v>
      </c>
      <c r="E18" s="41">
        <v>5</v>
      </c>
      <c r="F18" s="41">
        <v>5</v>
      </c>
      <c r="G18" s="41">
        <v>0</v>
      </c>
      <c r="H18" s="41">
        <v>0</v>
      </c>
      <c r="I18" s="41">
        <v>0</v>
      </c>
      <c r="J18" s="41">
        <v>5</v>
      </c>
      <c r="K18" s="41">
        <v>5</v>
      </c>
      <c r="L18" s="41">
        <v>5</v>
      </c>
      <c r="M18" s="41">
        <v>5</v>
      </c>
      <c r="N18" s="41">
        <v>0</v>
      </c>
      <c r="O18" s="41">
        <v>5</v>
      </c>
      <c r="P18" s="41">
        <v>20</v>
      </c>
      <c r="Q18" s="41">
        <v>0</v>
      </c>
      <c r="R18" s="41">
        <v>10</v>
      </c>
      <c r="S18" s="41">
        <v>0</v>
      </c>
      <c r="T18" s="44">
        <v>0</v>
      </c>
      <c r="U18" s="44">
        <v>0</v>
      </c>
      <c r="V18" s="44">
        <v>10</v>
      </c>
      <c r="W18" s="44">
        <v>5</v>
      </c>
      <c r="X18" s="53">
        <v>39</v>
      </c>
      <c r="Y18" s="17">
        <f t="shared" si="0"/>
        <v>0</v>
      </c>
      <c r="Z18" s="17">
        <f t="shared" si="1"/>
        <v>80</v>
      </c>
      <c r="AA18" s="18">
        <v>2.8975694444444444E-3</v>
      </c>
      <c r="AB18" s="18">
        <f t="shared" si="2"/>
        <v>9.2592592592592585E-4</v>
      </c>
      <c r="AC18" s="18">
        <f t="shared" si="3"/>
        <v>3.8234953703703703E-3</v>
      </c>
      <c r="AD18" s="96"/>
      <c r="AE18" s="94"/>
    </row>
    <row r="19" spans="1:31" x14ac:dyDescent="0.25">
      <c r="B19" s="69" t="s">
        <v>52</v>
      </c>
      <c r="C19" s="25">
        <v>1</v>
      </c>
      <c r="D19" s="51">
        <v>0</v>
      </c>
      <c r="E19" s="51">
        <v>0</v>
      </c>
      <c r="F19" s="51">
        <v>0</v>
      </c>
      <c r="G19" s="51">
        <v>0</v>
      </c>
      <c r="H19" s="51">
        <v>5</v>
      </c>
      <c r="I19" s="51">
        <v>0</v>
      </c>
      <c r="J19" s="51">
        <v>5</v>
      </c>
      <c r="K19" s="51">
        <v>0</v>
      </c>
      <c r="L19" s="51">
        <v>20</v>
      </c>
      <c r="M19" s="51">
        <v>5</v>
      </c>
      <c r="N19" s="51">
        <v>5</v>
      </c>
      <c r="O19" s="51">
        <v>0</v>
      </c>
      <c r="P19" s="51">
        <v>5</v>
      </c>
      <c r="Q19" s="51">
        <v>0</v>
      </c>
      <c r="R19" s="51">
        <v>5</v>
      </c>
      <c r="S19" s="51">
        <v>0</v>
      </c>
      <c r="T19" s="52">
        <v>0</v>
      </c>
      <c r="U19" s="52">
        <v>5</v>
      </c>
      <c r="V19" s="52">
        <v>5</v>
      </c>
      <c r="W19" s="52">
        <v>5</v>
      </c>
      <c r="X19" s="54">
        <v>29</v>
      </c>
      <c r="Y19" s="17">
        <f t="shared" si="0"/>
        <v>0</v>
      </c>
      <c r="Z19" s="17">
        <f t="shared" si="1"/>
        <v>65</v>
      </c>
      <c r="AA19" s="24">
        <v>2.1878472222222225E-3</v>
      </c>
      <c r="AB19" s="24">
        <f t="shared" si="2"/>
        <v>7.5231481481481482E-4</v>
      </c>
      <c r="AC19" s="24">
        <f t="shared" si="3"/>
        <v>2.9401620370370371E-3</v>
      </c>
      <c r="AD19" s="95">
        <f t="shared" ref="AD19" si="7">MIN(AC19:AC20)</f>
        <v>2.5475694444444443E-3</v>
      </c>
      <c r="AE19" s="101">
        <v>6</v>
      </c>
    </row>
    <row r="20" spans="1:31" x14ac:dyDescent="0.25">
      <c r="B20" s="70"/>
      <c r="C20" s="25">
        <v>2</v>
      </c>
      <c r="D20" s="51">
        <v>5</v>
      </c>
      <c r="E20" s="51">
        <v>0</v>
      </c>
      <c r="F20" s="51">
        <v>5</v>
      </c>
      <c r="G20" s="51">
        <v>0</v>
      </c>
      <c r="H20" s="51">
        <v>5</v>
      </c>
      <c r="I20" s="51">
        <v>0</v>
      </c>
      <c r="J20" s="51">
        <v>5</v>
      </c>
      <c r="K20" s="51">
        <v>5</v>
      </c>
      <c r="L20" s="51">
        <v>5</v>
      </c>
      <c r="M20" s="51">
        <v>20</v>
      </c>
      <c r="N20" s="51">
        <v>5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2">
        <v>0</v>
      </c>
      <c r="U20" s="52">
        <v>0</v>
      </c>
      <c r="V20" s="52">
        <v>5</v>
      </c>
      <c r="W20" s="52">
        <v>0</v>
      </c>
      <c r="X20" s="54">
        <v>28</v>
      </c>
      <c r="Y20" s="17">
        <f t="shared" si="0"/>
        <v>0</v>
      </c>
      <c r="Z20" s="17">
        <f t="shared" si="1"/>
        <v>60</v>
      </c>
      <c r="AA20" s="24">
        <v>1.853125E-3</v>
      </c>
      <c r="AB20" s="24">
        <f t="shared" si="2"/>
        <v>6.9444444444444436E-4</v>
      </c>
      <c r="AC20" s="24">
        <f t="shared" si="3"/>
        <v>2.5475694444444443E-3</v>
      </c>
      <c r="AD20" s="96"/>
      <c r="AE20" s="102"/>
    </row>
    <row r="21" spans="1:31" s="20" customFormat="1" x14ac:dyDescent="0.25">
      <c r="B21" s="77" t="s">
        <v>53</v>
      </c>
      <c r="C21" s="21">
        <v>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5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5</v>
      </c>
      <c r="P21" s="41">
        <v>0</v>
      </c>
      <c r="Q21" s="41">
        <v>0</v>
      </c>
      <c r="R21" s="41">
        <v>0</v>
      </c>
      <c r="S21" s="41">
        <v>0</v>
      </c>
      <c r="T21" s="44">
        <v>0</v>
      </c>
      <c r="U21" s="44">
        <v>0</v>
      </c>
      <c r="V21" s="44">
        <v>0</v>
      </c>
      <c r="W21" s="44">
        <v>0</v>
      </c>
      <c r="X21" s="53">
        <v>23</v>
      </c>
      <c r="Y21" s="17">
        <f t="shared" si="0"/>
        <v>0</v>
      </c>
      <c r="Z21" s="17">
        <f t="shared" si="1"/>
        <v>10</v>
      </c>
      <c r="AA21" s="18">
        <v>1.4740740740740738E-3</v>
      </c>
      <c r="AB21" s="18">
        <f t="shared" si="2"/>
        <v>1.1574074074074073E-4</v>
      </c>
      <c r="AC21" s="18">
        <f t="shared" si="3"/>
        <v>1.5898148148148145E-3</v>
      </c>
      <c r="AD21" s="103">
        <f t="shared" ref="AD21" si="8">MIN(AC21:AC22)</f>
        <v>1.5898148148148145E-3</v>
      </c>
      <c r="AE21" s="93">
        <v>1</v>
      </c>
    </row>
    <row r="22" spans="1:31" s="20" customFormat="1" x14ac:dyDescent="0.25">
      <c r="B22" s="78"/>
      <c r="C22" s="21">
        <v>2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4">
        <v>0</v>
      </c>
      <c r="U22" s="44">
        <v>0</v>
      </c>
      <c r="V22" s="44">
        <v>5</v>
      </c>
      <c r="W22" s="44">
        <v>5</v>
      </c>
      <c r="X22" s="53">
        <v>22</v>
      </c>
      <c r="Y22" s="17">
        <f t="shared" si="0"/>
        <v>0</v>
      </c>
      <c r="Z22" s="17">
        <f t="shared" si="1"/>
        <v>10</v>
      </c>
      <c r="AA22" s="18">
        <v>1.4804398148148146E-3</v>
      </c>
      <c r="AB22" s="18">
        <f t="shared" si="2"/>
        <v>1.1574074074074073E-4</v>
      </c>
      <c r="AC22" s="18">
        <f t="shared" si="3"/>
        <v>1.5961805555555553E-3</v>
      </c>
      <c r="AD22" s="80"/>
      <c r="AE22" s="94"/>
    </row>
    <row r="23" spans="1:31" x14ac:dyDescent="0.25">
      <c r="B23" s="69" t="s">
        <v>54</v>
      </c>
      <c r="C23" s="25">
        <v>1</v>
      </c>
      <c r="D23" s="51">
        <v>0</v>
      </c>
      <c r="E23" s="51">
        <v>5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5</v>
      </c>
      <c r="N23" s="51">
        <v>0</v>
      </c>
      <c r="O23" s="51">
        <v>0</v>
      </c>
      <c r="P23" s="51">
        <v>0</v>
      </c>
      <c r="Q23" s="51">
        <v>10</v>
      </c>
      <c r="R23" s="51">
        <v>0</v>
      </c>
      <c r="S23" s="51">
        <v>0</v>
      </c>
      <c r="T23" s="51">
        <v>0</v>
      </c>
      <c r="U23" s="51">
        <v>0</v>
      </c>
      <c r="V23" s="51">
        <v>10</v>
      </c>
      <c r="W23" s="51">
        <v>10</v>
      </c>
      <c r="X23" s="55">
        <v>28</v>
      </c>
      <c r="Y23" s="17">
        <f t="shared" si="0"/>
        <v>0</v>
      </c>
      <c r="Z23" s="17">
        <f t="shared" si="1"/>
        <v>40</v>
      </c>
      <c r="AA23" s="24">
        <v>1.9164351851851851E-3</v>
      </c>
      <c r="AB23" s="24">
        <f t="shared" si="2"/>
        <v>4.6296296296296293E-4</v>
      </c>
      <c r="AC23" s="24">
        <f t="shared" si="3"/>
        <v>2.3793981481481478E-3</v>
      </c>
      <c r="AD23" s="95">
        <f>AC24</f>
        <v>2.1576388888888891E-3</v>
      </c>
      <c r="AE23" s="101">
        <v>3</v>
      </c>
    </row>
    <row r="24" spans="1:31" x14ac:dyDescent="0.25">
      <c r="B24" s="70"/>
      <c r="C24" s="25">
        <v>2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5</v>
      </c>
      <c r="J24" s="51">
        <v>0</v>
      </c>
      <c r="K24" s="51">
        <v>0</v>
      </c>
      <c r="L24" s="51">
        <v>5</v>
      </c>
      <c r="M24" s="51">
        <v>5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5</v>
      </c>
      <c r="T24" s="52">
        <v>0</v>
      </c>
      <c r="U24" s="52">
        <v>5</v>
      </c>
      <c r="V24" s="52">
        <v>0</v>
      </c>
      <c r="W24" s="52">
        <v>5</v>
      </c>
      <c r="X24" s="54">
        <v>26</v>
      </c>
      <c r="Y24" s="17">
        <f t="shared" si="0"/>
        <v>0</v>
      </c>
      <c r="Z24" s="17">
        <f t="shared" si="1"/>
        <v>30</v>
      </c>
      <c r="AA24" s="24">
        <v>1.8104166666666668E-3</v>
      </c>
      <c r="AB24" s="24">
        <f t="shared" si="2"/>
        <v>3.4722222222222218E-4</v>
      </c>
      <c r="AC24" s="24">
        <f t="shared" si="3"/>
        <v>2.1576388888888891E-3</v>
      </c>
      <c r="AD24" s="96"/>
      <c r="AE24" s="102"/>
    </row>
    <row r="25" spans="1:31" s="20" customFormat="1" x14ac:dyDescent="0.25">
      <c r="B25" s="77" t="s">
        <v>55</v>
      </c>
      <c r="C25" s="21">
        <v>1</v>
      </c>
      <c r="D25" s="41">
        <v>10</v>
      </c>
      <c r="E25" s="41">
        <v>0</v>
      </c>
      <c r="F25" s="41">
        <v>5</v>
      </c>
      <c r="G25" s="41">
        <v>0</v>
      </c>
      <c r="H25" s="41">
        <v>0</v>
      </c>
      <c r="I25" s="41">
        <v>0</v>
      </c>
      <c r="J25" s="41">
        <v>0</v>
      </c>
      <c r="K25" s="41">
        <v>5</v>
      </c>
      <c r="L25" s="41">
        <v>5</v>
      </c>
      <c r="M25" s="41">
        <v>0</v>
      </c>
      <c r="N25" s="41">
        <v>10</v>
      </c>
      <c r="O25" s="41">
        <v>10</v>
      </c>
      <c r="P25" s="41">
        <v>0</v>
      </c>
      <c r="Q25" s="41">
        <v>20</v>
      </c>
      <c r="R25" s="41">
        <v>5</v>
      </c>
      <c r="S25" s="41">
        <v>5</v>
      </c>
      <c r="T25" s="44">
        <v>5</v>
      </c>
      <c r="U25" s="44">
        <v>0</v>
      </c>
      <c r="V25" s="44">
        <v>5</v>
      </c>
      <c r="W25" s="44">
        <v>10</v>
      </c>
      <c r="X25" s="53">
        <v>44</v>
      </c>
      <c r="Y25" s="17">
        <f t="shared" si="0"/>
        <v>50</v>
      </c>
      <c r="Z25" s="17">
        <f t="shared" si="1"/>
        <v>145</v>
      </c>
      <c r="AA25" s="18">
        <v>2.4678240740740741E-3</v>
      </c>
      <c r="AB25" s="18">
        <f t="shared" si="2"/>
        <v>1.6782407407407406E-3</v>
      </c>
      <c r="AC25" s="18">
        <f t="shared" si="3"/>
        <v>4.1460648148148142E-3</v>
      </c>
      <c r="AD25" s="103">
        <f t="shared" ref="AD25" si="9">MIN(AC25:AC26)</f>
        <v>4.1460648148148142E-3</v>
      </c>
      <c r="AE25" s="93">
        <v>9</v>
      </c>
    </row>
    <row r="26" spans="1:31" s="20" customFormat="1" x14ac:dyDescent="0.25">
      <c r="B26" s="78"/>
      <c r="C26" s="21">
        <v>2</v>
      </c>
      <c r="D26" s="41">
        <v>5</v>
      </c>
      <c r="E26" s="41">
        <v>5</v>
      </c>
      <c r="F26" s="41">
        <v>0</v>
      </c>
      <c r="G26" s="41">
        <v>0</v>
      </c>
      <c r="H26" s="41">
        <v>0</v>
      </c>
      <c r="I26" s="41">
        <v>0</v>
      </c>
      <c r="J26" s="41">
        <v>50</v>
      </c>
      <c r="K26" s="41">
        <v>5</v>
      </c>
      <c r="L26" s="41">
        <v>5</v>
      </c>
      <c r="M26" s="41">
        <v>5</v>
      </c>
      <c r="N26" s="41">
        <v>0</v>
      </c>
      <c r="O26" s="41">
        <v>10</v>
      </c>
      <c r="P26" s="41">
        <v>20</v>
      </c>
      <c r="Q26" s="41">
        <v>10</v>
      </c>
      <c r="R26" s="41">
        <v>5</v>
      </c>
      <c r="S26" s="41">
        <v>5</v>
      </c>
      <c r="T26" s="44">
        <v>0</v>
      </c>
      <c r="U26" s="44">
        <v>0</v>
      </c>
      <c r="V26" s="44">
        <v>20</v>
      </c>
      <c r="W26" s="44">
        <v>0</v>
      </c>
      <c r="X26" s="53">
        <v>33</v>
      </c>
      <c r="Y26" s="17">
        <f t="shared" si="0"/>
        <v>0</v>
      </c>
      <c r="Z26" s="17">
        <f t="shared" si="1"/>
        <v>145</v>
      </c>
      <c r="AA26" s="18">
        <v>2.7430555555555559E-3</v>
      </c>
      <c r="AB26" s="18">
        <f t="shared" si="2"/>
        <v>1.6782407407407406E-3</v>
      </c>
      <c r="AC26" s="18">
        <f t="shared" si="3"/>
        <v>4.4212962962962964E-3</v>
      </c>
      <c r="AD26" s="80"/>
      <c r="AE26" s="94"/>
    </row>
    <row r="27" spans="1:31" s="58" customFormat="1" x14ac:dyDescent="0.25">
      <c r="A27" s="56"/>
      <c r="B27" s="97" t="s">
        <v>56</v>
      </c>
      <c r="C27" s="57">
        <v>1</v>
      </c>
      <c r="D27" s="51">
        <v>0</v>
      </c>
      <c r="E27" s="51">
        <v>0</v>
      </c>
      <c r="F27" s="51">
        <v>0</v>
      </c>
      <c r="G27" s="51">
        <v>0</v>
      </c>
      <c r="H27" s="51">
        <v>5</v>
      </c>
      <c r="I27" s="51">
        <v>0</v>
      </c>
      <c r="J27" s="51">
        <v>0</v>
      </c>
      <c r="K27" s="51">
        <v>5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5</v>
      </c>
      <c r="R27" s="51">
        <v>0</v>
      </c>
      <c r="S27" s="51">
        <v>0</v>
      </c>
      <c r="T27" s="52">
        <v>0</v>
      </c>
      <c r="U27" s="52">
        <v>0</v>
      </c>
      <c r="V27" s="52">
        <v>5</v>
      </c>
      <c r="W27" s="52">
        <v>5</v>
      </c>
      <c r="X27" s="54">
        <v>36</v>
      </c>
      <c r="Y27" s="59">
        <f t="shared" si="0"/>
        <v>0</v>
      </c>
      <c r="Z27" s="59">
        <f t="shared" si="1"/>
        <v>25</v>
      </c>
      <c r="AA27" s="24">
        <v>2.110763888888889E-3</v>
      </c>
      <c r="AB27" s="24">
        <f t="shared" ref="AB27:AB28" si="10">Z27*$N$5</f>
        <v>2.8935185185185184E-4</v>
      </c>
      <c r="AC27" s="24">
        <f t="shared" ref="AC27:AC28" si="11">AA27+AB27</f>
        <v>2.4001157407407409E-3</v>
      </c>
      <c r="AD27" s="95">
        <f t="shared" ref="AD27" si="12">MIN(AC27:AC28)</f>
        <v>2.4001157407407409E-3</v>
      </c>
      <c r="AE27" s="101">
        <v>5</v>
      </c>
    </row>
    <row r="28" spans="1:31" s="58" customFormat="1" x14ac:dyDescent="0.25">
      <c r="A28" s="56"/>
      <c r="B28" s="98"/>
      <c r="C28" s="57">
        <v>2</v>
      </c>
      <c r="D28" s="51">
        <v>5</v>
      </c>
      <c r="E28" s="51">
        <v>0</v>
      </c>
      <c r="F28" s="51">
        <v>5</v>
      </c>
      <c r="G28" s="51">
        <v>0</v>
      </c>
      <c r="H28" s="51">
        <v>5</v>
      </c>
      <c r="I28" s="51">
        <v>0</v>
      </c>
      <c r="J28" s="51">
        <v>0</v>
      </c>
      <c r="K28" s="51">
        <v>0</v>
      </c>
      <c r="L28" s="51">
        <v>0</v>
      </c>
      <c r="M28" s="51">
        <v>5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5</v>
      </c>
      <c r="T28" s="52">
        <v>0</v>
      </c>
      <c r="U28" s="52">
        <v>5</v>
      </c>
      <c r="V28" s="52">
        <v>5</v>
      </c>
      <c r="W28" s="52">
        <v>0</v>
      </c>
      <c r="X28" s="54">
        <v>34</v>
      </c>
      <c r="Y28" s="59">
        <f t="shared" si="0"/>
        <v>0</v>
      </c>
      <c r="Z28" s="59">
        <f t="shared" si="1"/>
        <v>35</v>
      </c>
      <c r="AA28" s="24">
        <v>2.0972222222222221E-3</v>
      </c>
      <c r="AB28" s="24">
        <f t="shared" si="10"/>
        <v>4.0509259259259258E-4</v>
      </c>
      <c r="AC28" s="24">
        <f t="shared" si="11"/>
        <v>2.5023148148148149E-3</v>
      </c>
      <c r="AD28" s="96"/>
      <c r="AE28" s="102"/>
    </row>
    <row r="29" spans="1:31" x14ac:dyDescent="0.25">
      <c r="A29" s="13"/>
      <c r="B29" s="14"/>
      <c r="C29" s="15"/>
    </row>
    <row r="30" spans="1:31" x14ac:dyDescent="0.25">
      <c r="A30" s="13"/>
      <c r="B30" s="9" t="s">
        <v>136</v>
      </c>
      <c r="D30" s="3"/>
      <c r="E30" s="3"/>
      <c r="F30" s="3"/>
      <c r="H30" t="s">
        <v>137</v>
      </c>
    </row>
    <row r="31" spans="1:31" ht="45" hidden="1" customHeight="1" x14ac:dyDescent="0.25">
      <c r="B31" s="63" t="s">
        <v>34</v>
      </c>
      <c r="C31" s="63"/>
      <c r="D31" s="63"/>
      <c r="F31" s="1" t="s">
        <v>14</v>
      </c>
    </row>
    <row r="32" spans="1:31" ht="21" hidden="1" x14ac:dyDescent="0.25">
      <c r="A32" s="13"/>
      <c r="B32" s="12"/>
      <c r="C32" s="12"/>
      <c r="D32" s="12"/>
    </row>
    <row r="33" spans="1:32" ht="15" hidden="1" customHeight="1" x14ac:dyDescent="0.25">
      <c r="A33" s="13"/>
      <c r="B33" s="66" t="s">
        <v>1</v>
      </c>
      <c r="C33" s="67" t="s">
        <v>12</v>
      </c>
      <c r="D33" s="64" t="s">
        <v>15</v>
      </c>
      <c r="E33" s="64"/>
      <c r="F33" s="64" t="s">
        <v>16</v>
      </c>
      <c r="G33" s="64"/>
      <c r="H33" s="64" t="s">
        <v>17</v>
      </c>
      <c r="I33" s="64"/>
      <c r="J33" s="64" t="s">
        <v>18</v>
      </c>
      <c r="K33" s="64"/>
      <c r="L33" s="64" t="s">
        <v>19</v>
      </c>
      <c r="M33" s="64"/>
      <c r="N33" s="64" t="s">
        <v>20</v>
      </c>
      <c r="O33" s="64"/>
      <c r="P33" s="64" t="s">
        <v>21</v>
      </c>
      <c r="Q33" s="64"/>
      <c r="R33" s="64" t="s">
        <v>22</v>
      </c>
      <c r="S33" s="64"/>
      <c r="T33" s="64" t="s">
        <v>23</v>
      </c>
      <c r="U33" s="64"/>
      <c r="V33" s="64"/>
      <c r="W33" s="64"/>
      <c r="X33" s="64" t="s">
        <v>134</v>
      </c>
      <c r="Y33" s="64"/>
      <c r="Z33" s="64" t="s">
        <v>24</v>
      </c>
      <c r="AA33" s="73" t="s">
        <v>25</v>
      </c>
      <c r="AB33" s="73" t="s">
        <v>26</v>
      </c>
      <c r="AC33" s="64" t="s">
        <v>27</v>
      </c>
      <c r="AD33" s="64"/>
      <c r="AE33" s="64"/>
      <c r="AF33" s="67" t="s">
        <v>33</v>
      </c>
    </row>
    <row r="34" spans="1:32" ht="15" hidden="1" customHeight="1" thickBot="1" x14ac:dyDescent="0.3">
      <c r="A34" s="13"/>
      <c r="B34" s="66"/>
      <c r="C34" s="67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72"/>
      <c r="AA34" s="74"/>
      <c r="AB34" s="74"/>
      <c r="AC34" s="16" t="s">
        <v>28</v>
      </c>
      <c r="AD34" s="16" t="s">
        <v>29</v>
      </c>
      <c r="AE34" s="16" t="s">
        <v>30</v>
      </c>
      <c r="AF34" s="67"/>
    </row>
    <row r="35" spans="1:32" ht="15" hidden="1" customHeight="1" x14ac:dyDescent="0.25">
      <c r="B35" s="69" t="s">
        <v>38</v>
      </c>
      <c r="C35" s="11">
        <v>1</v>
      </c>
      <c r="D35" s="47">
        <v>0</v>
      </c>
      <c r="E35" s="47">
        <v>5</v>
      </c>
      <c r="F35" s="47">
        <v>0</v>
      </c>
      <c r="G35" s="47">
        <v>5</v>
      </c>
      <c r="H35" s="47">
        <v>5</v>
      </c>
      <c r="I35" s="47">
        <v>50</v>
      </c>
      <c r="J35" s="47">
        <v>0</v>
      </c>
      <c r="K35" s="47">
        <v>0</v>
      </c>
      <c r="L35" s="47">
        <v>5</v>
      </c>
      <c r="M35" s="47">
        <v>5</v>
      </c>
      <c r="N35" s="47">
        <v>10</v>
      </c>
      <c r="O35" s="47" t="s">
        <v>135</v>
      </c>
      <c r="P35" s="47"/>
      <c r="Q35" s="47"/>
      <c r="R35" s="47"/>
      <c r="S35" s="47"/>
      <c r="T35" s="47"/>
      <c r="U35" s="47"/>
      <c r="V35" s="47"/>
      <c r="W35" s="47"/>
      <c r="X35" s="47">
        <v>1000</v>
      </c>
      <c r="Y35" s="47"/>
      <c r="Z35" s="48"/>
      <c r="AA35" s="48">
        <f>IF(Z35&gt;40,50,0)</f>
        <v>0</v>
      </c>
      <c r="AB35" s="48">
        <f t="shared" ref="AB35:AB52" si="13">SUM(D35:Y35)+AA35</f>
        <v>1085</v>
      </c>
      <c r="AC35" s="49"/>
      <c r="AD35" s="49">
        <f>AB35*$N$5</f>
        <v>1.255787037037037E-2</v>
      </c>
      <c r="AE35" s="49">
        <f>AC35+AD35</f>
        <v>1.255787037037037E-2</v>
      </c>
      <c r="AF35" s="100"/>
    </row>
    <row r="36" spans="1:32" ht="15" hidden="1" customHeight="1" x14ac:dyDescent="0.25">
      <c r="B36" s="70"/>
      <c r="C36" s="11">
        <v>2</v>
      </c>
      <c r="D36" s="5">
        <v>0</v>
      </c>
      <c r="E36" s="5">
        <v>5</v>
      </c>
      <c r="F36" s="5">
        <v>0</v>
      </c>
      <c r="G36" s="5">
        <v>0</v>
      </c>
      <c r="H36" s="5">
        <v>0</v>
      </c>
      <c r="I36" s="5">
        <v>5</v>
      </c>
      <c r="J36" s="5">
        <v>0</v>
      </c>
      <c r="K36" s="5">
        <v>0</v>
      </c>
      <c r="L36" s="5">
        <v>0</v>
      </c>
      <c r="M36" s="5">
        <v>5</v>
      </c>
      <c r="N36" s="5">
        <v>5</v>
      </c>
      <c r="O36" s="5">
        <v>0</v>
      </c>
      <c r="P36" s="5">
        <v>0</v>
      </c>
      <c r="Q36" s="5">
        <v>5</v>
      </c>
      <c r="R36" s="5">
        <v>5</v>
      </c>
      <c r="S36" s="5">
        <v>0</v>
      </c>
      <c r="T36" s="40">
        <v>0</v>
      </c>
      <c r="U36" s="40"/>
      <c r="V36" s="40"/>
      <c r="W36" s="40">
        <v>0</v>
      </c>
      <c r="X36" s="5">
        <v>0</v>
      </c>
      <c r="Y36" s="5">
        <v>50</v>
      </c>
      <c r="Z36" s="17">
        <v>33</v>
      </c>
      <c r="AA36" s="17">
        <f t="shared" ref="AA36:AA52" si="14">IF(Z36&gt;40,50,0)</f>
        <v>0</v>
      </c>
      <c r="AB36" s="17">
        <f t="shared" si="13"/>
        <v>80</v>
      </c>
      <c r="AC36" s="18">
        <v>1.9155092592592592E-3</v>
      </c>
      <c r="AD36" s="18">
        <f t="shared" ref="AD36:AD52" si="15">AB36*$N$5</f>
        <v>9.2592592592592585E-4</v>
      </c>
      <c r="AE36" s="18">
        <f t="shared" ref="AE36:AE52" si="16">AC36+AD36</f>
        <v>2.8414351851851851E-3</v>
      </c>
      <c r="AF36" s="100"/>
    </row>
    <row r="37" spans="1:32" s="20" customFormat="1" ht="15" hidden="1" customHeight="1" x14ac:dyDescent="0.25">
      <c r="B37" s="77" t="s">
        <v>39</v>
      </c>
      <c r="C37" s="21">
        <v>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5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5</v>
      </c>
      <c r="T37" s="39">
        <v>0</v>
      </c>
      <c r="U37" s="39"/>
      <c r="V37" s="39"/>
      <c r="W37" s="39">
        <v>0</v>
      </c>
      <c r="X37" s="22">
        <v>0</v>
      </c>
      <c r="Y37" s="22">
        <v>5</v>
      </c>
      <c r="Z37" s="17">
        <v>21</v>
      </c>
      <c r="AA37" s="17">
        <f t="shared" si="14"/>
        <v>0</v>
      </c>
      <c r="AB37" s="17">
        <f t="shared" si="13"/>
        <v>15</v>
      </c>
      <c r="AC37" s="18">
        <v>1.3020833333333333E-3</v>
      </c>
      <c r="AD37" s="18">
        <f t="shared" si="15"/>
        <v>1.7361111111111109E-4</v>
      </c>
      <c r="AE37" s="18">
        <f t="shared" si="16"/>
        <v>1.4756944444444444E-3</v>
      </c>
      <c r="AF37" s="99"/>
    </row>
    <row r="38" spans="1:32" s="20" customFormat="1" ht="15" hidden="1" customHeight="1" x14ac:dyDescent="0.25">
      <c r="B38" s="78"/>
      <c r="C38" s="21">
        <v>2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39">
        <v>0</v>
      </c>
      <c r="U38" s="39"/>
      <c r="V38" s="39"/>
      <c r="W38" s="39">
        <v>0</v>
      </c>
      <c r="X38" s="22">
        <v>0</v>
      </c>
      <c r="Y38" s="22">
        <v>5</v>
      </c>
      <c r="Z38" s="17">
        <v>23</v>
      </c>
      <c r="AA38" s="17">
        <f t="shared" si="14"/>
        <v>0</v>
      </c>
      <c r="AB38" s="17">
        <f t="shared" si="13"/>
        <v>5</v>
      </c>
      <c r="AC38" s="18">
        <v>1.4065972222222223E-3</v>
      </c>
      <c r="AD38" s="18">
        <f t="shared" si="15"/>
        <v>5.7870370370370366E-5</v>
      </c>
      <c r="AE38" s="18">
        <f t="shared" si="16"/>
        <v>1.4644675925925927E-3</v>
      </c>
      <c r="AF38" s="99"/>
    </row>
    <row r="39" spans="1:32" ht="15" hidden="1" customHeight="1" x14ac:dyDescent="0.25">
      <c r="B39" s="91" t="s">
        <v>40</v>
      </c>
      <c r="C39" s="11">
        <v>1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5</v>
      </c>
      <c r="M39" s="5">
        <v>5</v>
      </c>
      <c r="N39" s="5">
        <v>0</v>
      </c>
      <c r="O39" s="5">
        <v>5</v>
      </c>
      <c r="P39" s="5">
        <v>0</v>
      </c>
      <c r="Q39" s="5">
        <v>0</v>
      </c>
      <c r="R39" s="5">
        <v>0</v>
      </c>
      <c r="S39" s="5">
        <v>0</v>
      </c>
      <c r="T39" s="40">
        <v>0</v>
      </c>
      <c r="U39" s="40"/>
      <c r="V39" s="40"/>
      <c r="W39" s="40">
        <v>0</v>
      </c>
      <c r="X39" s="5">
        <v>0</v>
      </c>
      <c r="Y39" s="5">
        <v>0</v>
      </c>
      <c r="Z39" s="17">
        <v>23</v>
      </c>
      <c r="AA39" s="17">
        <f t="shared" si="14"/>
        <v>0</v>
      </c>
      <c r="AB39" s="17">
        <f t="shared" si="13"/>
        <v>15</v>
      </c>
      <c r="AC39" s="18">
        <v>1.6010416666666666E-3</v>
      </c>
      <c r="AD39" s="18">
        <f t="shared" si="15"/>
        <v>1.7361111111111109E-4</v>
      </c>
      <c r="AE39" s="18">
        <f t="shared" si="16"/>
        <v>1.7746527777777778E-3</v>
      </c>
      <c r="AF39" s="100"/>
    </row>
    <row r="40" spans="1:32" ht="15" hidden="1" customHeight="1" x14ac:dyDescent="0.25">
      <c r="B40" s="92"/>
      <c r="C40" s="11">
        <v>2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5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5</v>
      </c>
      <c r="P40" s="5">
        <v>0</v>
      </c>
      <c r="Q40" s="5">
        <v>0</v>
      </c>
      <c r="R40" s="5">
        <v>0</v>
      </c>
      <c r="S40" s="5">
        <v>0</v>
      </c>
      <c r="T40" s="40">
        <v>0</v>
      </c>
      <c r="U40" s="40"/>
      <c r="V40" s="40"/>
      <c r="W40" s="40">
        <v>0</v>
      </c>
      <c r="X40" s="5">
        <v>5</v>
      </c>
      <c r="Y40" s="5">
        <v>0</v>
      </c>
      <c r="Z40" s="17">
        <v>18</v>
      </c>
      <c r="AA40" s="17">
        <f t="shared" si="14"/>
        <v>0</v>
      </c>
      <c r="AB40" s="17">
        <f t="shared" si="13"/>
        <v>15</v>
      </c>
      <c r="AC40" s="18">
        <v>1.3634259259259259E-3</v>
      </c>
      <c r="AD40" s="18">
        <f t="shared" si="15"/>
        <v>1.7361111111111109E-4</v>
      </c>
      <c r="AE40" s="18">
        <f t="shared" si="16"/>
        <v>1.5370370370370371E-3</v>
      </c>
      <c r="AF40" s="100"/>
    </row>
    <row r="41" spans="1:32" s="20" customFormat="1" ht="15" hidden="1" customHeight="1" x14ac:dyDescent="0.25">
      <c r="B41" s="77" t="s">
        <v>41</v>
      </c>
      <c r="C41" s="21">
        <v>1</v>
      </c>
      <c r="D41" s="22">
        <v>0</v>
      </c>
      <c r="E41" s="22">
        <v>0</v>
      </c>
      <c r="F41" s="22">
        <v>0</v>
      </c>
      <c r="G41" s="22">
        <v>5</v>
      </c>
      <c r="H41" s="22">
        <v>0</v>
      </c>
      <c r="I41" s="22">
        <v>0</v>
      </c>
      <c r="J41" s="22">
        <v>0</v>
      </c>
      <c r="K41" s="22">
        <v>0</v>
      </c>
      <c r="L41" s="22">
        <v>5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39">
        <v>5</v>
      </c>
      <c r="U41" s="39"/>
      <c r="V41" s="39"/>
      <c r="W41" s="39">
        <v>0</v>
      </c>
      <c r="X41" s="22">
        <v>0</v>
      </c>
      <c r="Y41" s="22">
        <v>0</v>
      </c>
      <c r="Z41" s="17">
        <v>21</v>
      </c>
      <c r="AA41" s="17">
        <f t="shared" si="14"/>
        <v>0</v>
      </c>
      <c r="AB41" s="17">
        <f t="shared" si="13"/>
        <v>15</v>
      </c>
      <c r="AC41" s="18">
        <v>1.4011574074074074E-3</v>
      </c>
      <c r="AD41" s="18">
        <f t="shared" si="15"/>
        <v>1.7361111111111109E-4</v>
      </c>
      <c r="AE41" s="18">
        <f t="shared" si="16"/>
        <v>1.5747685185185185E-3</v>
      </c>
      <c r="AF41" s="99"/>
    </row>
    <row r="42" spans="1:32" s="20" customFormat="1" ht="15" hidden="1" customHeight="1" x14ac:dyDescent="0.25">
      <c r="B42" s="78"/>
      <c r="C42" s="21">
        <v>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5</v>
      </c>
      <c r="L42" s="22">
        <v>5</v>
      </c>
      <c r="M42" s="22">
        <v>0</v>
      </c>
      <c r="N42" s="22">
        <v>0</v>
      </c>
      <c r="O42" s="22">
        <v>20</v>
      </c>
      <c r="P42" s="22">
        <v>0</v>
      </c>
      <c r="Q42" s="22">
        <v>0</v>
      </c>
      <c r="R42" s="22">
        <v>0</v>
      </c>
      <c r="S42" s="22">
        <v>0</v>
      </c>
      <c r="T42" s="39">
        <v>0</v>
      </c>
      <c r="U42" s="39"/>
      <c r="V42" s="39"/>
      <c r="W42" s="39">
        <v>0</v>
      </c>
      <c r="X42" s="22">
        <v>0</v>
      </c>
      <c r="Y42" s="22">
        <v>5</v>
      </c>
      <c r="Z42" s="17">
        <v>20</v>
      </c>
      <c r="AA42" s="17">
        <f t="shared" si="14"/>
        <v>0</v>
      </c>
      <c r="AB42" s="17">
        <f t="shared" si="13"/>
        <v>35</v>
      </c>
      <c r="AC42" s="18">
        <v>1.417824074074074E-3</v>
      </c>
      <c r="AD42" s="18">
        <f t="shared" si="15"/>
        <v>4.0509259259259258E-4</v>
      </c>
      <c r="AE42" s="18">
        <f t="shared" si="16"/>
        <v>1.8229166666666665E-3</v>
      </c>
      <c r="AF42" s="99"/>
    </row>
    <row r="43" spans="1:32" ht="15" hidden="1" customHeight="1" x14ac:dyDescent="0.25">
      <c r="B43" s="69" t="s">
        <v>42</v>
      </c>
      <c r="C43" s="11">
        <v>1</v>
      </c>
      <c r="D43" s="5">
        <v>5</v>
      </c>
      <c r="E43" s="5">
        <v>5</v>
      </c>
      <c r="F43" s="5">
        <v>5</v>
      </c>
      <c r="G43" s="5">
        <v>5</v>
      </c>
      <c r="H43" s="5">
        <v>5</v>
      </c>
      <c r="I43" s="5">
        <v>0</v>
      </c>
      <c r="J43" s="5">
        <v>5</v>
      </c>
      <c r="K43" s="5">
        <v>5</v>
      </c>
      <c r="L43" s="5">
        <v>20</v>
      </c>
      <c r="M43" s="5">
        <v>10</v>
      </c>
      <c r="N43" s="5">
        <v>10</v>
      </c>
      <c r="O43" s="5">
        <v>5</v>
      </c>
      <c r="P43" s="5">
        <v>20</v>
      </c>
      <c r="Q43" s="5">
        <v>0</v>
      </c>
      <c r="R43" s="5">
        <v>10</v>
      </c>
      <c r="S43" s="5">
        <v>0</v>
      </c>
      <c r="T43" s="40">
        <v>5</v>
      </c>
      <c r="U43" s="40"/>
      <c r="V43" s="40"/>
      <c r="W43" s="40">
        <v>10</v>
      </c>
      <c r="X43" s="5">
        <v>5</v>
      </c>
      <c r="Y43" s="5">
        <v>10</v>
      </c>
      <c r="Z43" s="17">
        <v>46</v>
      </c>
      <c r="AA43" s="17">
        <f t="shared" si="14"/>
        <v>50</v>
      </c>
      <c r="AB43" s="17">
        <f t="shared" si="13"/>
        <v>190</v>
      </c>
      <c r="AC43" s="18">
        <v>2.5682870370370369E-3</v>
      </c>
      <c r="AD43" s="18">
        <f t="shared" si="15"/>
        <v>2.1990740740740738E-3</v>
      </c>
      <c r="AE43" s="18">
        <f t="shared" si="16"/>
        <v>4.7673611111111111E-3</v>
      </c>
      <c r="AF43" s="100"/>
    </row>
    <row r="44" spans="1:32" ht="15" hidden="1" customHeight="1" x14ac:dyDescent="0.25">
      <c r="B44" s="70"/>
      <c r="C44" s="11">
        <v>2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>
        <v>1000</v>
      </c>
      <c r="T44" s="47"/>
      <c r="U44" s="47"/>
      <c r="V44" s="47"/>
      <c r="W44" s="47"/>
      <c r="X44" s="47"/>
      <c r="Y44" s="47"/>
      <c r="Z44" s="48"/>
      <c r="AA44" s="48">
        <f t="shared" si="14"/>
        <v>0</v>
      </c>
      <c r="AB44" s="48">
        <f t="shared" si="13"/>
        <v>1000</v>
      </c>
      <c r="AC44" s="49"/>
      <c r="AD44" s="49">
        <f t="shared" si="15"/>
        <v>1.1574074074074073E-2</v>
      </c>
      <c r="AE44" s="49">
        <f t="shared" si="16"/>
        <v>1.1574074074074073E-2</v>
      </c>
      <c r="AF44" s="100"/>
    </row>
    <row r="45" spans="1:32" s="20" customFormat="1" ht="15" hidden="1" customHeight="1" x14ac:dyDescent="0.25">
      <c r="B45" s="77" t="s">
        <v>43</v>
      </c>
      <c r="C45" s="21">
        <v>1</v>
      </c>
      <c r="D45" s="22">
        <v>0</v>
      </c>
      <c r="E45" s="22">
        <v>0</v>
      </c>
      <c r="F45" s="22">
        <v>0</v>
      </c>
      <c r="G45" s="22">
        <v>0</v>
      </c>
      <c r="H45" s="22">
        <v>5</v>
      </c>
      <c r="I45" s="22">
        <v>0</v>
      </c>
      <c r="J45" s="22">
        <v>5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5</v>
      </c>
      <c r="R45" s="22">
        <v>5</v>
      </c>
      <c r="S45" s="22">
        <v>5</v>
      </c>
      <c r="T45" s="39">
        <v>0</v>
      </c>
      <c r="U45" s="39"/>
      <c r="V45" s="39"/>
      <c r="W45" s="39">
        <v>0</v>
      </c>
      <c r="X45" s="22">
        <v>0</v>
      </c>
      <c r="Y45" s="22">
        <v>5</v>
      </c>
      <c r="Z45" s="17">
        <v>22</v>
      </c>
      <c r="AA45" s="17">
        <f t="shared" si="14"/>
        <v>0</v>
      </c>
      <c r="AB45" s="17">
        <f t="shared" si="13"/>
        <v>30</v>
      </c>
      <c r="AC45" s="18">
        <v>1.3503472222222224E-3</v>
      </c>
      <c r="AD45" s="18">
        <f t="shared" si="15"/>
        <v>3.4722222222222218E-4</v>
      </c>
      <c r="AE45" s="18">
        <f t="shared" si="16"/>
        <v>1.6975694444444447E-3</v>
      </c>
      <c r="AF45" s="99"/>
    </row>
    <row r="46" spans="1:32" s="20" customFormat="1" ht="15" hidden="1" customHeight="1" x14ac:dyDescent="0.25">
      <c r="B46" s="78"/>
      <c r="C46" s="21">
        <v>2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5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5</v>
      </c>
      <c r="S46" s="22">
        <v>0</v>
      </c>
      <c r="T46" s="39">
        <v>0</v>
      </c>
      <c r="U46" s="39"/>
      <c r="V46" s="39"/>
      <c r="W46" s="39">
        <v>0</v>
      </c>
      <c r="X46" s="22">
        <v>0</v>
      </c>
      <c r="Y46" s="22">
        <v>0</v>
      </c>
      <c r="Z46" s="17">
        <v>20</v>
      </c>
      <c r="AA46" s="17">
        <f t="shared" si="14"/>
        <v>0</v>
      </c>
      <c r="AB46" s="17">
        <f t="shared" si="13"/>
        <v>10</v>
      </c>
      <c r="AC46" s="18">
        <v>1.3668981481481481E-3</v>
      </c>
      <c r="AD46" s="18">
        <f t="shared" si="15"/>
        <v>1.1574074074074073E-4</v>
      </c>
      <c r="AE46" s="18">
        <f t="shared" si="16"/>
        <v>1.4826388888888888E-3</v>
      </c>
      <c r="AF46" s="99"/>
    </row>
    <row r="47" spans="1:32" ht="15" hidden="1" customHeight="1" x14ac:dyDescent="0.25">
      <c r="B47" s="69" t="s">
        <v>44</v>
      </c>
      <c r="C47" s="11">
        <v>1</v>
      </c>
      <c r="D47" s="5">
        <v>0</v>
      </c>
      <c r="E47" s="5">
        <v>0</v>
      </c>
      <c r="F47" s="5">
        <v>0</v>
      </c>
      <c r="G47" s="5">
        <v>0</v>
      </c>
      <c r="H47" s="5">
        <v>5</v>
      </c>
      <c r="I47" s="5">
        <v>5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40">
        <v>0</v>
      </c>
      <c r="U47" s="40"/>
      <c r="V47" s="40"/>
      <c r="W47" s="40">
        <v>0</v>
      </c>
      <c r="X47" s="5">
        <v>0</v>
      </c>
      <c r="Y47" s="5">
        <v>0</v>
      </c>
      <c r="Z47" s="17">
        <v>21</v>
      </c>
      <c r="AA47" s="17">
        <f t="shared" si="14"/>
        <v>0</v>
      </c>
      <c r="AB47" s="17">
        <f t="shared" si="13"/>
        <v>10</v>
      </c>
      <c r="AC47" s="18">
        <v>1.29375E-3</v>
      </c>
      <c r="AD47" s="18">
        <f t="shared" si="15"/>
        <v>1.1574074074074073E-4</v>
      </c>
      <c r="AE47" s="18">
        <f t="shared" si="16"/>
        <v>1.4094907407407407E-3</v>
      </c>
      <c r="AF47" s="100"/>
    </row>
    <row r="48" spans="1:32" ht="15" hidden="1" customHeight="1" x14ac:dyDescent="0.25">
      <c r="B48" s="70"/>
      <c r="C48" s="11">
        <v>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5</v>
      </c>
      <c r="M48" s="5">
        <v>0</v>
      </c>
      <c r="N48" s="5">
        <v>5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40">
        <v>0</v>
      </c>
      <c r="U48" s="40"/>
      <c r="V48" s="40"/>
      <c r="W48" s="40">
        <v>0</v>
      </c>
      <c r="X48" s="5">
        <v>5</v>
      </c>
      <c r="Y48" s="5">
        <v>0</v>
      </c>
      <c r="Z48" s="17">
        <v>20</v>
      </c>
      <c r="AA48" s="17">
        <f t="shared" si="14"/>
        <v>0</v>
      </c>
      <c r="AB48" s="17">
        <f t="shared" si="13"/>
        <v>15</v>
      </c>
      <c r="AC48" s="18">
        <v>1.3349537037037036E-3</v>
      </c>
      <c r="AD48" s="18">
        <f t="shared" si="15"/>
        <v>1.7361111111111109E-4</v>
      </c>
      <c r="AE48" s="18">
        <f t="shared" si="16"/>
        <v>1.5085648148148148E-3</v>
      </c>
      <c r="AF48" s="100"/>
    </row>
    <row r="49" spans="2:32" s="20" customFormat="1" ht="15" hidden="1" customHeight="1" x14ac:dyDescent="0.25">
      <c r="B49" s="77" t="s">
        <v>45</v>
      </c>
      <c r="C49" s="21">
        <v>1</v>
      </c>
      <c r="D49" s="22">
        <v>0</v>
      </c>
      <c r="E49" s="22">
        <v>0</v>
      </c>
      <c r="F49" s="22">
        <v>0</v>
      </c>
      <c r="G49" s="22">
        <v>5</v>
      </c>
      <c r="H49" s="22">
        <v>0</v>
      </c>
      <c r="I49" s="22">
        <v>0</v>
      </c>
      <c r="J49" s="22">
        <v>0</v>
      </c>
      <c r="K49" s="22">
        <v>5</v>
      </c>
      <c r="L49" s="22">
        <v>0</v>
      </c>
      <c r="M49" s="22">
        <v>0</v>
      </c>
      <c r="N49" s="22">
        <v>0</v>
      </c>
      <c r="O49" s="22">
        <v>5</v>
      </c>
      <c r="P49" s="22">
        <v>0</v>
      </c>
      <c r="Q49" s="22">
        <v>0</v>
      </c>
      <c r="R49" s="22">
        <v>0</v>
      </c>
      <c r="S49" s="22">
        <v>0</v>
      </c>
      <c r="T49" s="39">
        <v>0</v>
      </c>
      <c r="U49" s="39"/>
      <c r="V49" s="39"/>
      <c r="W49" s="39">
        <v>0</v>
      </c>
      <c r="X49" s="22">
        <v>0</v>
      </c>
      <c r="Y49" s="22">
        <v>5</v>
      </c>
      <c r="Z49" s="17">
        <v>21</v>
      </c>
      <c r="AA49" s="17">
        <f t="shared" si="14"/>
        <v>0</v>
      </c>
      <c r="AB49" s="17">
        <f t="shared" si="13"/>
        <v>20</v>
      </c>
      <c r="AC49" s="18">
        <v>1.373611111111111E-3</v>
      </c>
      <c r="AD49" s="18">
        <f t="shared" si="15"/>
        <v>2.3148148148148146E-4</v>
      </c>
      <c r="AE49" s="18">
        <f t="shared" si="16"/>
        <v>1.6050925925925924E-3</v>
      </c>
      <c r="AF49" s="99"/>
    </row>
    <row r="50" spans="2:32" s="20" customFormat="1" ht="15" hidden="1" customHeight="1" x14ac:dyDescent="0.25">
      <c r="B50" s="78"/>
      <c r="C50" s="21">
        <v>2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5</v>
      </c>
      <c r="L50" s="22">
        <v>0</v>
      </c>
      <c r="M50" s="22">
        <v>5</v>
      </c>
      <c r="N50" s="22">
        <v>0</v>
      </c>
      <c r="O50" s="22">
        <v>0</v>
      </c>
      <c r="P50" s="22">
        <v>5</v>
      </c>
      <c r="Q50" s="22">
        <v>0</v>
      </c>
      <c r="R50" s="22">
        <v>0</v>
      </c>
      <c r="S50" s="22">
        <v>0</v>
      </c>
      <c r="T50" s="39">
        <v>0</v>
      </c>
      <c r="U50" s="39"/>
      <c r="V50" s="39"/>
      <c r="W50" s="39">
        <v>0</v>
      </c>
      <c r="X50" s="22">
        <v>0</v>
      </c>
      <c r="Y50" s="22">
        <v>0</v>
      </c>
      <c r="Z50" s="17">
        <v>24</v>
      </c>
      <c r="AA50" s="17">
        <f t="shared" si="14"/>
        <v>0</v>
      </c>
      <c r="AB50" s="17">
        <f t="shared" si="13"/>
        <v>15</v>
      </c>
      <c r="AC50" s="18">
        <v>1.4149305555555556E-3</v>
      </c>
      <c r="AD50" s="18">
        <f t="shared" si="15"/>
        <v>1.7361111111111109E-4</v>
      </c>
      <c r="AE50" s="18">
        <f t="shared" si="16"/>
        <v>1.5885416666666667E-3</v>
      </c>
      <c r="AF50" s="99"/>
    </row>
    <row r="51" spans="2:32" ht="15" hidden="1" customHeight="1" x14ac:dyDescent="0.25">
      <c r="B51" s="69" t="s">
        <v>46</v>
      </c>
      <c r="C51" s="11">
        <v>1</v>
      </c>
      <c r="D51" s="5">
        <v>0</v>
      </c>
      <c r="E51" s="5">
        <v>5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5</v>
      </c>
      <c r="M51" s="5">
        <v>5</v>
      </c>
      <c r="N51" s="5">
        <v>0</v>
      </c>
      <c r="O51" s="5">
        <v>0</v>
      </c>
      <c r="P51" s="5">
        <v>0</v>
      </c>
      <c r="Q51" s="5">
        <v>5</v>
      </c>
      <c r="R51" s="5">
        <v>5</v>
      </c>
      <c r="S51" s="5">
        <v>0</v>
      </c>
      <c r="T51" s="40">
        <v>0</v>
      </c>
      <c r="U51" s="40"/>
      <c r="V51" s="40"/>
      <c r="W51" s="40">
        <v>0</v>
      </c>
      <c r="X51" s="5">
        <v>0</v>
      </c>
      <c r="Y51" s="5">
        <v>5</v>
      </c>
      <c r="Z51" s="17">
        <v>20</v>
      </c>
      <c r="AA51" s="17">
        <f t="shared" si="14"/>
        <v>0</v>
      </c>
      <c r="AB51" s="17">
        <f t="shared" si="13"/>
        <v>30</v>
      </c>
      <c r="AC51" s="18">
        <v>1.3390046296296294E-3</v>
      </c>
      <c r="AD51" s="18">
        <f t="shared" si="15"/>
        <v>3.4722222222222218E-4</v>
      </c>
      <c r="AE51" s="18">
        <f t="shared" si="16"/>
        <v>1.6862268518518515E-3</v>
      </c>
      <c r="AF51" s="100"/>
    </row>
    <row r="52" spans="2:32" ht="15" hidden="1" customHeight="1" x14ac:dyDescent="0.25">
      <c r="B52" s="70"/>
      <c r="C52" s="11">
        <v>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5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40">
        <v>0</v>
      </c>
      <c r="U52" s="40"/>
      <c r="V52" s="40"/>
      <c r="W52" s="40">
        <v>0</v>
      </c>
      <c r="X52" s="5">
        <v>0</v>
      </c>
      <c r="Y52" s="5">
        <v>0</v>
      </c>
      <c r="Z52" s="17">
        <v>19</v>
      </c>
      <c r="AA52" s="17">
        <f t="shared" si="14"/>
        <v>0</v>
      </c>
      <c r="AB52" s="17">
        <f t="shared" si="13"/>
        <v>5</v>
      </c>
      <c r="AC52" s="18">
        <v>1.3186342592592592E-3</v>
      </c>
      <c r="AD52" s="18">
        <f t="shared" si="15"/>
        <v>5.7870370370370366E-5</v>
      </c>
      <c r="AE52" s="18">
        <f t="shared" si="16"/>
        <v>1.3765046296296296E-3</v>
      </c>
      <c r="AF52" s="100"/>
    </row>
    <row r="53" spans="2:32" hidden="1" x14ac:dyDescent="0.25"/>
    <row r="54" spans="2:32" hidden="1" x14ac:dyDescent="0.25">
      <c r="B54" s="9" t="s">
        <v>4</v>
      </c>
      <c r="D54" s="3"/>
      <c r="E54" s="3"/>
      <c r="F54" s="3"/>
      <c r="H54" t="s">
        <v>9</v>
      </c>
    </row>
  </sheetData>
  <mergeCells count="91">
    <mergeCell ref="B5:D5"/>
    <mergeCell ref="AD25:AD26"/>
    <mergeCell ref="D7:E8"/>
    <mergeCell ref="F7:G8"/>
    <mergeCell ref="H7:I8"/>
    <mergeCell ref="J7:K8"/>
    <mergeCell ref="L7:M8"/>
    <mergeCell ref="AD7:AD8"/>
    <mergeCell ref="AD9:AD10"/>
    <mergeCell ref="AD11:AD12"/>
    <mergeCell ref="AD13:AD14"/>
    <mergeCell ref="AD15:AD16"/>
    <mergeCell ref="T7:U8"/>
    <mergeCell ref="V7:W8"/>
    <mergeCell ref="B1:L1"/>
    <mergeCell ref="B2:L2"/>
    <mergeCell ref="B3:L3"/>
    <mergeCell ref="B4:E4"/>
    <mergeCell ref="G4:J4"/>
    <mergeCell ref="L4:O4"/>
    <mergeCell ref="Y7:Y8"/>
    <mergeCell ref="AE17:AE18"/>
    <mergeCell ref="AE19:AE20"/>
    <mergeCell ref="AE21:AE22"/>
    <mergeCell ref="AE23:AE24"/>
    <mergeCell ref="AE27:AE28"/>
    <mergeCell ref="Z7:Z8"/>
    <mergeCell ref="N7:O8"/>
    <mergeCell ref="P7:Q8"/>
    <mergeCell ref="R7:S8"/>
    <mergeCell ref="AA7:AC7"/>
    <mergeCell ref="AE7:AE8"/>
    <mergeCell ref="AE9:AE10"/>
    <mergeCell ref="AE11:AE12"/>
    <mergeCell ref="AE13:AE14"/>
    <mergeCell ref="AE15:AE16"/>
    <mergeCell ref="AD17:AD18"/>
    <mergeCell ref="AD19:AD20"/>
    <mergeCell ref="AD21:AD22"/>
    <mergeCell ref="AD23:AD24"/>
    <mergeCell ref="X7:X8"/>
    <mergeCell ref="AF49:AF50"/>
    <mergeCell ref="AF51:AF52"/>
    <mergeCell ref="AF33:AF34"/>
    <mergeCell ref="AF35:AF36"/>
    <mergeCell ref="AF37:AF38"/>
    <mergeCell ref="AF39:AF40"/>
    <mergeCell ref="AF41:AF42"/>
    <mergeCell ref="AF43:AF44"/>
    <mergeCell ref="AF45:AF46"/>
    <mergeCell ref="AF47:AF48"/>
    <mergeCell ref="B13:B14"/>
    <mergeCell ref="B11:B12"/>
    <mergeCell ref="B9:B10"/>
    <mergeCell ref="B7:B8"/>
    <mergeCell ref="C7:C8"/>
    <mergeCell ref="B15:B16"/>
    <mergeCell ref="D33:E34"/>
    <mergeCell ref="F33:G34"/>
    <mergeCell ref="H33:I34"/>
    <mergeCell ref="J33:K34"/>
    <mergeCell ref="B17:B18"/>
    <mergeCell ref="C33:C34"/>
    <mergeCell ref="B27:B28"/>
    <mergeCell ref="B25:B26"/>
    <mergeCell ref="B33:B34"/>
    <mergeCell ref="B23:B24"/>
    <mergeCell ref="B21:B22"/>
    <mergeCell ref="B19:B20"/>
    <mergeCell ref="B31:D31"/>
    <mergeCell ref="B41:B42"/>
    <mergeCell ref="AE25:AE26"/>
    <mergeCell ref="Z33:Z34"/>
    <mergeCell ref="AA33:AA34"/>
    <mergeCell ref="AB33:AB34"/>
    <mergeCell ref="AC33:AE33"/>
    <mergeCell ref="B39:B40"/>
    <mergeCell ref="B37:B38"/>
    <mergeCell ref="B35:B36"/>
    <mergeCell ref="X33:Y34"/>
    <mergeCell ref="L33:M34"/>
    <mergeCell ref="N33:O34"/>
    <mergeCell ref="AD27:AD28"/>
    <mergeCell ref="T33:W34"/>
    <mergeCell ref="P33:Q34"/>
    <mergeCell ref="R33:S34"/>
    <mergeCell ref="B51:B52"/>
    <mergeCell ref="B49:B50"/>
    <mergeCell ref="B47:B48"/>
    <mergeCell ref="B45:B46"/>
    <mergeCell ref="B43:B44"/>
  </mergeCells>
  <pageMargins left="0.25" right="0.25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25"/>
  <sheetViews>
    <sheetView workbookViewId="0">
      <selection activeCell="E12" sqref="E12:H12"/>
    </sheetView>
  </sheetViews>
  <sheetFormatPr defaultRowHeight="15" x14ac:dyDescent="0.25"/>
  <cols>
    <col min="1" max="2" width="18.85546875" customWidth="1"/>
    <col min="3" max="3" width="12.42578125" customWidth="1"/>
    <col min="4" max="4" width="14.85546875" customWidth="1"/>
    <col min="5" max="5" width="24" customWidth="1"/>
    <col min="6" max="6" width="22.7109375" customWidth="1"/>
    <col min="7" max="7" width="23.7109375" customWidth="1"/>
    <col min="8" max="8" width="26.140625" customWidth="1"/>
  </cols>
  <sheetData>
    <row r="1" spans="1:9" ht="21" x14ac:dyDescent="0.25">
      <c r="A1" s="110" t="s">
        <v>11</v>
      </c>
      <c r="B1" s="110"/>
      <c r="C1" s="110"/>
      <c r="D1" s="110"/>
      <c r="E1" s="110"/>
      <c r="F1" s="6"/>
      <c r="G1" s="7"/>
      <c r="H1" s="7"/>
    </row>
    <row r="2" spans="1:9" x14ac:dyDescent="0.25">
      <c r="A2" s="7"/>
      <c r="B2" s="7"/>
      <c r="C2" s="7"/>
      <c r="D2" s="7"/>
      <c r="E2" s="7"/>
      <c r="F2" s="7"/>
      <c r="G2" s="7"/>
      <c r="H2" s="7"/>
    </row>
    <row r="3" spans="1:9" ht="25.5" x14ac:dyDescent="0.25">
      <c r="A3" s="8" t="s">
        <v>2</v>
      </c>
      <c r="B3" s="26" t="s">
        <v>35</v>
      </c>
      <c r="C3" s="8" t="s">
        <v>5</v>
      </c>
      <c r="D3" s="8" t="s">
        <v>6</v>
      </c>
      <c r="E3" s="62" t="s">
        <v>0</v>
      </c>
      <c r="F3" s="62"/>
      <c r="G3" s="62" t="s">
        <v>7</v>
      </c>
      <c r="H3" s="62"/>
      <c r="I3" s="45" t="s">
        <v>109</v>
      </c>
    </row>
    <row r="4" spans="1:9" ht="15" customHeight="1" x14ac:dyDescent="0.25">
      <c r="A4" s="29" t="s">
        <v>38</v>
      </c>
      <c r="B4" s="104" t="s">
        <v>37</v>
      </c>
      <c r="C4" s="2">
        <v>1</v>
      </c>
      <c r="D4" s="111">
        <v>0.47916666666666669</v>
      </c>
      <c r="E4" s="30" t="s">
        <v>110</v>
      </c>
      <c r="F4" s="30" t="s">
        <v>111</v>
      </c>
      <c r="G4" s="30" t="s">
        <v>112</v>
      </c>
      <c r="H4" s="30" t="s">
        <v>113</v>
      </c>
      <c r="I4" s="40">
        <v>4</v>
      </c>
    </row>
    <row r="5" spans="1:9" ht="15" customHeight="1" x14ac:dyDescent="0.25">
      <c r="A5" s="29" t="s">
        <v>39</v>
      </c>
      <c r="B5" s="105"/>
      <c r="C5" s="4">
        <v>2</v>
      </c>
      <c r="D5" s="111"/>
      <c r="E5" s="30" t="s">
        <v>114</v>
      </c>
      <c r="F5" s="30" t="s">
        <v>115</v>
      </c>
      <c r="G5" s="30" t="s">
        <v>116</v>
      </c>
      <c r="H5" s="30" t="s">
        <v>117</v>
      </c>
      <c r="I5" s="40">
        <v>10</v>
      </c>
    </row>
    <row r="6" spans="1:9" ht="15" customHeight="1" x14ac:dyDescent="0.25">
      <c r="A6" s="29" t="s">
        <v>40</v>
      </c>
      <c r="B6" s="105"/>
      <c r="C6" s="27">
        <v>3</v>
      </c>
      <c r="D6" s="111"/>
      <c r="E6" s="30" t="s">
        <v>118</v>
      </c>
      <c r="F6" s="30" t="s">
        <v>119</v>
      </c>
      <c r="G6" s="30" t="s">
        <v>120</v>
      </c>
      <c r="H6" s="30" t="s">
        <v>86</v>
      </c>
      <c r="I6" s="40">
        <v>7</v>
      </c>
    </row>
    <row r="7" spans="1:9" ht="15" customHeight="1" x14ac:dyDescent="0.25">
      <c r="A7" s="29" t="s">
        <v>41</v>
      </c>
      <c r="B7" s="105"/>
      <c r="C7" s="28">
        <v>4</v>
      </c>
      <c r="D7" s="111">
        <v>0.49305555555555558</v>
      </c>
      <c r="E7" s="32" t="s">
        <v>92</v>
      </c>
      <c r="F7" s="32" t="s">
        <v>93</v>
      </c>
      <c r="G7" s="32" t="s">
        <v>94</v>
      </c>
      <c r="H7" s="32" t="s">
        <v>95</v>
      </c>
      <c r="I7" s="40">
        <v>0</v>
      </c>
    </row>
    <row r="8" spans="1:9" ht="15" customHeight="1" x14ac:dyDescent="0.25">
      <c r="A8" s="29" t="s">
        <v>42</v>
      </c>
      <c r="B8" s="105"/>
      <c r="C8" s="27">
        <v>5</v>
      </c>
      <c r="D8" s="111"/>
      <c r="E8" s="32" t="s">
        <v>87</v>
      </c>
      <c r="F8" s="32" t="s">
        <v>88</v>
      </c>
      <c r="G8" s="32" t="s">
        <v>89</v>
      </c>
      <c r="H8" s="32" t="s">
        <v>90</v>
      </c>
      <c r="I8" s="40">
        <v>0</v>
      </c>
    </row>
    <row r="9" spans="1:9" ht="15" customHeight="1" x14ac:dyDescent="0.25">
      <c r="A9" s="29" t="s">
        <v>43</v>
      </c>
      <c r="B9" s="105"/>
      <c r="C9" s="28">
        <v>6</v>
      </c>
      <c r="D9" s="111"/>
      <c r="E9" s="30" t="s">
        <v>81</v>
      </c>
      <c r="F9" s="30" t="s">
        <v>121</v>
      </c>
      <c r="G9" s="30" t="s">
        <v>80</v>
      </c>
      <c r="H9" s="30" t="s">
        <v>122</v>
      </c>
      <c r="I9" s="40">
        <v>11</v>
      </c>
    </row>
    <row r="10" spans="1:9" ht="15" customHeight="1" x14ac:dyDescent="0.25">
      <c r="A10" s="29" t="s">
        <v>44</v>
      </c>
      <c r="B10" s="105"/>
      <c r="C10" s="27">
        <v>7</v>
      </c>
      <c r="D10" s="111">
        <v>0.5</v>
      </c>
      <c r="E10" s="30" t="s">
        <v>123</v>
      </c>
      <c r="F10" s="30" t="s">
        <v>124</v>
      </c>
      <c r="G10" s="30" t="s">
        <v>125</v>
      </c>
      <c r="H10" s="30" t="s">
        <v>126</v>
      </c>
      <c r="I10" s="40">
        <v>0</v>
      </c>
    </row>
    <row r="11" spans="1:9" ht="15" customHeight="1" x14ac:dyDescent="0.25">
      <c r="A11" s="29" t="s">
        <v>45</v>
      </c>
      <c r="B11" s="105"/>
      <c r="C11" s="28">
        <v>8</v>
      </c>
      <c r="D11" s="111"/>
      <c r="E11" s="30" t="s">
        <v>127</v>
      </c>
      <c r="F11" s="31" t="s">
        <v>128</v>
      </c>
      <c r="G11" s="30" t="s">
        <v>129</v>
      </c>
      <c r="H11" s="30" t="s">
        <v>130</v>
      </c>
      <c r="I11" s="40">
        <v>8</v>
      </c>
    </row>
    <row r="12" spans="1:9" ht="15" customHeight="1" x14ac:dyDescent="0.25">
      <c r="A12" s="29" t="s">
        <v>46</v>
      </c>
      <c r="B12" s="106"/>
      <c r="C12" s="27">
        <v>9</v>
      </c>
      <c r="D12" s="111"/>
      <c r="E12" s="32" t="s">
        <v>131</v>
      </c>
      <c r="F12" s="32" t="s">
        <v>132</v>
      </c>
      <c r="G12" s="30" t="s">
        <v>133</v>
      </c>
      <c r="H12" s="30" t="s">
        <v>96</v>
      </c>
      <c r="I12" s="40">
        <v>7</v>
      </c>
    </row>
    <row r="13" spans="1:9" ht="15" customHeight="1" x14ac:dyDescent="0.25">
      <c r="A13" s="29" t="s">
        <v>47</v>
      </c>
      <c r="B13" s="104" t="s">
        <v>36</v>
      </c>
      <c r="C13" s="28">
        <v>10</v>
      </c>
      <c r="D13" s="107">
        <v>0.58333333333333337</v>
      </c>
      <c r="E13" s="30" t="s">
        <v>67</v>
      </c>
      <c r="F13" s="30" t="s">
        <v>68</v>
      </c>
      <c r="G13" s="30" t="s">
        <v>65</v>
      </c>
      <c r="H13" s="30" t="s">
        <v>66</v>
      </c>
      <c r="I13" s="46"/>
    </row>
    <row r="14" spans="1:9" ht="15" customHeight="1" x14ac:dyDescent="0.25">
      <c r="A14" s="29" t="s">
        <v>48</v>
      </c>
      <c r="B14" s="105"/>
      <c r="C14" s="27">
        <v>11</v>
      </c>
      <c r="D14" s="108"/>
      <c r="E14" s="30" t="s">
        <v>84</v>
      </c>
      <c r="F14" s="30" t="s">
        <v>85</v>
      </c>
      <c r="G14" s="30" t="s">
        <v>82</v>
      </c>
      <c r="H14" s="30" t="s">
        <v>83</v>
      </c>
      <c r="I14" s="46"/>
    </row>
    <row r="15" spans="1:9" ht="15" customHeight="1" x14ac:dyDescent="0.25">
      <c r="A15" s="29" t="s">
        <v>49</v>
      </c>
      <c r="B15" s="105"/>
      <c r="C15" s="28">
        <v>12</v>
      </c>
      <c r="D15" s="109"/>
      <c r="E15" s="30" t="s">
        <v>105</v>
      </c>
      <c r="F15" s="30" t="s">
        <v>106</v>
      </c>
      <c r="G15" s="30" t="s">
        <v>107</v>
      </c>
      <c r="H15" s="30" t="s">
        <v>108</v>
      </c>
      <c r="I15" s="46"/>
    </row>
    <row r="16" spans="1:9" ht="15" customHeight="1" x14ac:dyDescent="0.25">
      <c r="A16" s="29" t="s">
        <v>50</v>
      </c>
      <c r="B16" s="105"/>
      <c r="C16" s="27">
        <v>13</v>
      </c>
      <c r="D16" s="107">
        <v>0.59722222222222221</v>
      </c>
      <c r="E16" s="30" t="s">
        <v>103</v>
      </c>
      <c r="F16" s="30" t="s">
        <v>104</v>
      </c>
      <c r="G16" s="30" t="s">
        <v>101</v>
      </c>
      <c r="H16" s="30" t="s">
        <v>102</v>
      </c>
      <c r="I16" s="46"/>
    </row>
    <row r="17" spans="1:9" ht="15" customHeight="1" x14ac:dyDescent="0.25">
      <c r="A17" s="29" t="s">
        <v>51</v>
      </c>
      <c r="B17" s="105"/>
      <c r="C17" s="28">
        <v>14</v>
      </c>
      <c r="D17" s="108"/>
      <c r="E17" s="30" t="s">
        <v>63</v>
      </c>
      <c r="F17" s="30" t="s">
        <v>64</v>
      </c>
      <c r="G17" s="30" t="s">
        <v>61</v>
      </c>
      <c r="H17" s="30" t="s">
        <v>62</v>
      </c>
      <c r="I17" s="46"/>
    </row>
    <row r="18" spans="1:9" ht="15" customHeight="1" x14ac:dyDescent="0.25">
      <c r="A18" s="29" t="s">
        <v>52</v>
      </c>
      <c r="B18" s="105"/>
      <c r="C18" s="27">
        <v>15</v>
      </c>
      <c r="D18" s="109"/>
      <c r="E18" s="30" t="s">
        <v>57</v>
      </c>
      <c r="F18" s="30" t="s">
        <v>58</v>
      </c>
      <c r="G18" s="30" t="s">
        <v>59</v>
      </c>
      <c r="H18" s="30" t="s">
        <v>60</v>
      </c>
      <c r="I18" s="46"/>
    </row>
    <row r="19" spans="1:9" ht="15" customHeight="1" x14ac:dyDescent="0.25">
      <c r="A19" s="29" t="s">
        <v>53</v>
      </c>
      <c r="B19" s="105"/>
      <c r="C19" s="28">
        <v>16</v>
      </c>
      <c r="D19" s="107">
        <v>0.61111111111111105</v>
      </c>
      <c r="E19" s="30" t="s">
        <v>71</v>
      </c>
      <c r="F19" s="30" t="s">
        <v>72</v>
      </c>
      <c r="G19" s="30" t="s">
        <v>69</v>
      </c>
      <c r="H19" s="30" t="s">
        <v>70</v>
      </c>
      <c r="I19" s="46"/>
    </row>
    <row r="20" spans="1:9" ht="15" customHeight="1" x14ac:dyDescent="0.25">
      <c r="A20" s="29" t="s">
        <v>54</v>
      </c>
      <c r="B20" s="105"/>
      <c r="C20" s="27">
        <v>17</v>
      </c>
      <c r="D20" s="108"/>
      <c r="E20" s="30" t="s">
        <v>99</v>
      </c>
      <c r="F20" s="30" t="s">
        <v>100</v>
      </c>
      <c r="G20" s="30" t="s">
        <v>97</v>
      </c>
      <c r="H20" s="30" t="s">
        <v>98</v>
      </c>
      <c r="I20" s="46"/>
    </row>
    <row r="21" spans="1:9" ht="15" customHeight="1" x14ac:dyDescent="0.25">
      <c r="A21" s="29" t="s">
        <v>55</v>
      </c>
      <c r="B21" s="105"/>
      <c r="C21" s="28">
        <v>18</v>
      </c>
      <c r="D21" s="109"/>
      <c r="E21" s="30" t="s">
        <v>76</v>
      </c>
      <c r="F21" s="30" t="s">
        <v>77</v>
      </c>
      <c r="G21" s="30" t="s">
        <v>78</v>
      </c>
      <c r="H21" s="30" t="s">
        <v>79</v>
      </c>
      <c r="I21" s="46"/>
    </row>
    <row r="22" spans="1:9" ht="15" customHeight="1" x14ac:dyDescent="0.25">
      <c r="A22" s="29" t="s">
        <v>56</v>
      </c>
      <c r="B22" s="106"/>
      <c r="C22" s="27">
        <v>19</v>
      </c>
      <c r="D22" s="33">
        <v>0.625</v>
      </c>
      <c r="E22" s="30" t="s">
        <v>73</v>
      </c>
      <c r="F22" s="30" t="s">
        <v>74</v>
      </c>
      <c r="G22" s="30" t="s">
        <v>75</v>
      </c>
      <c r="H22" s="30" t="s">
        <v>91</v>
      </c>
      <c r="I22" s="46"/>
    </row>
    <row r="23" spans="1:9" ht="15" customHeight="1" x14ac:dyDescent="0.25">
      <c r="A23" s="34"/>
      <c r="B23" s="35"/>
      <c r="C23" s="36"/>
      <c r="D23" s="37"/>
      <c r="E23" s="38"/>
      <c r="F23" s="38"/>
      <c r="G23" s="38"/>
      <c r="H23" s="38"/>
    </row>
    <row r="25" spans="1:9" x14ac:dyDescent="0.25">
      <c r="A25" s="9" t="s">
        <v>8</v>
      </c>
      <c r="B25" s="9"/>
      <c r="C25" s="3"/>
      <c r="F25" s="10"/>
      <c r="G25" t="s">
        <v>10</v>
      </c>
    </row>
  </sheetData>
  <mergeCells count="11">
    <mergeCell ref="G3:H3"/>
    <mergeCell ref="B4:B12"/>
    <mergeCell ref="D4:D6"/>
    <mergeCell ref="D7:D9"/>
    <mergeCell ref="D10:D12"/>
    <mergeCell ref="B13:B22"/>
    <mergeCell ref="D13:D15"/>
    <mergeCell ref="D16:D18"/>
    <mergeCell ref="D19:D21"/>
    <mergeCell ref="A1:E1"/>
    <mergeCell ref="E3:F3"/>
  </mergeCells>
  <pageMargins left="0.7" right="0.7" top="0.75" bottom="0.75" header="0.3" footer="0.3"/>
  <pageSetup paperSize="9" scale="86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А</vt:lpstr>
      <vt:lpstr>группа Б</vt:lpstr>
      <vt:lpstr>Старт ТВТ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Лусниковы</cp:lastModifiedBy>
  <cp:lastPrinted>2016-06-18T16:50:26Z</cp:lastPrinted>
  <dcterms:created xsi:type="dcterms:W3CDTF">2014-06-02T17:36:31Z</dcterms:created>
  <dcterms:modified xsi:type="dcterms:W3CDTF">2016-06-30T16:42:45Z</dcterms:modified>
</cp:coreProperties>
</file>